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2" yWindow="1512" windowWidth="12252" windowHeight="3312" activeTab="2"/>
  </bookViews>
  <sheets>
    <sheet name="GrossProfit" sheetId="1" r:id="rId1"/>
    <sheet name="ProfitLoss" sheetId="2" r:id="rId2"/>
    <sheet name="Scenarios" sheetId="3" r:id="rId3"/>
  </sheets>
  <externalReferences>
    <externalReference r:id="rId4"/>
  </externalReferences>
  <definedNames>
    <definedName name="_1_hour_30_Package">GrossProfit!$B$2</definedName>
    <definedName name="_2_hour_Package">GrossProfit!$B$3</definedName>
    <definedName name="_2_hour_Plus_Package">GrossProfit!$B$4</definedName>
    <definedName name="Cost1hr30">GrossProfit!$C$2</definedName>
    <definedName name="Cost2hour">GrossProfit!$C$3</definedName>
    <definedName name="Cost2hrPlus">GrossProfit!$C$4</definedName>
    <definedName name="VariationCost_of_Sales">Scenarios!$E$2</definedName>
    <definedName name="VariationExpenses">Scenarios!$G$2</definedName>
    <definedName name="VariationSales">Scenarios!$C$2</definedName>
  </definedNames>
  <calcPr calcId="145621"/>
</workbook>
</file>

<file path=xl/calcChain.xml><?xml version="1.0" encoding="utf-8"?>
<calcChain xmlns="http://schemas.openxmlformats.org/spreadsheetml/2006/main">
  <c r="N52" i="3" l="1"/>
  <c r="M52" i="3"/>
  <c r="L52" i="3"/>
  <c r="K52" i="3"/>
  <c r="J52" i="3"/>
  <c r="I52" i="3"/>
  <c r="H52" i="3"/>
  <c r="G52" i="3"/>
  <c r="F52" i="3"/>
  <c r="E52" i="3"/>
  <c r="D52" i="3"/>
  <c r="C52" i="3"/>
  <c r="B52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N7" i="3"/>
  <c r="M7" i="3"/>
  <c r="L7" i="3"/>
  <c r="L9" i="3" s="1"/>
  <c r="L54" i="3" s="1"/>
  <c r="K7" i="3"/>
  <c r="J7" i="3"/>
  <c r="I7" i="3"/>
  <c r="H7" i="3"/>
  <c r="G7" i="3"/>
  <c r="F7" i="3"/>
  <c r="E7" i="3"/>
  <c r="D7" i="3"/>
  <c r="D9" i="3" s="1"/>
  <c r="D54" i="3" s="1"/>
  <c r="C7" i="3"/>
  <c r="B7" i="3"/>
  <c r="N5" i="3"/>
  <c r="N9" i="3" s="1"/>
  <c r="M5" i="3"/>
  <c r="M9" i="3" s="1"/>
  <c r="M54" i="3" s="1"/>
  <c r="L5" i="3"/>
  <c r="K5" i="3"/>
  <c r="K9" i="3" s="1"/>
  <c r="K54" i="3" s="1"/>
  <c r="J5" i="3"/>
  <c r="J9" i="3" s="1"/>
  <c r="I5" i="3"/>
  <c r="I9" i="3" s="1"/>
  <c r="I54" i="3" s="1"/>
  <c r="H5" i="3"/>
  <c r="G5" i="3"/>
  <c r="G9" i="3" s="1"/>
  <c r="G54" i="3" s="1"/>
  <c r="F5" i="3"/>
  <c r="F9" i="3" s="1"/>
  <c r="E5" i="3"/>
  <c r="E9" i="3" s="1"/>
  <c r="E54" i="3" s="1"/>
  <c r="D5" i="3"/>
  <c r="C5" i="3"/>
  <c r="C9" i="3" s="1"/>
  <c r="C54" i="3" s="1"/>
  <c r="B5" i="3"/>
  <c r="B9" i="3" s="1"/>
  <c r="B4" i="3"/>
  <c r="C4" i="3"/>
  <c r="D4" i="3"/>
  <c r="E4" i="3"/>
  <c r="F4" i="3"/>
  <c r="G4" i="3"/>
  <c r="H4" i="3"/>
  <c r="I4" i="3"/>
  <c r="J4" i="3"/>
  <c r="K4" i="3"/>
  <c r="L4" i="3"/>
  <c r="M4" i="3"/>
  <c r="N4" i="3"/>
  <c r="A5" i="3"/>
  <c r="A7" i="3"/>
  <c r="A9" i="3"/>
  <c r="A54" i="3"/>
  <c r="B54" i="3" l="1"/>
  <c r="F54" i="3"/>
  <c r="J54" i="3"/>
  <c r="N54" i="3"/>
  <c r="H9" i="3"/>
  <c r="H54" i="3" s="1"/>
  <c r="B8" i="2"/>
  <c r="C8" i="2"/>
  <c r="D8" i="2"/>
  <c r="E8" i="2"/>
  <c r="F8" i="2"/>
  <c r="G8" i="2"/>
  <c r="H8" i="2"/>
  <c r="I8" i="2"/>
  <c r="J8" i="2"/>
  <c r="K8" i="2"/>
  <c r="L8" i="2"/>
  <c r="M8" i="2"/>
  <c r="B9" i="2"/>
  <c r="C9" i="2"/>
  <c r="D9" i="2"/>
  <c r="E9" i="2"/>
  <c r="F9" i="2"/>
  <c r="G9" i="2"/>
  <c r="H9" i="2"/>
  <c r="I9" i="2"/>
  <c r="J9" i="2"/>
  <c r="K9" i="2"/>
  <c r="L9" i="2"/>
  <c r="M9" i="2"/>
  <c r="B10" i="2"/>
  <c r="C10" i="2"/>
  <c r="D10" i="2"/>
  <c r="E10" i="2"/>
  <c r="F10" i="2"/>
  <c r="G10" i="2"/>
  <c r="H10" i="2"/>
  <c r="I10" i="2"/>
  <c r="J10" i="2"/>
  <c r="K10" i="2"/>
  <c r="L10" i="2"/>
  <c r="M10" i="2"/>
  <c r="B11" i="2"/>
  <c r="C11" i="2"/>
  <c r="D11" i="2"/>
  <c r="E11" i="2"/>
  <c r="F11" i="2"/>
  <c r="G11" i="2"/>
  <c r="H11" i="2"/>
  <c r="I11" i="2"/>
  <c r="J11" i="2"/>
  <c r="K11" i="2"/>
  <c r="L11" i="2"/>
  <c r="M11" i="2"/>
  <c r="B12" i="2"/>
  <c r="C12" i="2"/>
  <c r="D12" i="2"/>
  <c r="E12" i="2"/>
  <c r="F12" i="2"/>
  <c r="G12" i="2"/>
  <c r="H12" i="2"/>
  <c r="I12" i="2"/>
  <c r="J12" i="2"/>
  <c r="K12" i="2"/>
  <c r="L12" i="2"/>
  <c r="M12" i="2"/>
  <c r="B13" i="2"/>
  <c r="C13" i="2"/>
  <c r="D13" i="2"/>
  <c r="E13" i="2"/>
  <c r="F13" i="2"/>
  <c r="G13" i="2"/>
  <c r="H13" i="2"/>
  <c r="I13" i="2"/>
  <c r="J13" i="2"/>
  <c r="K13" i="2"/>
  <c r="L13" i="2"/>
  <c r="M13" i="2"/>
  <c r="B14" i="2"/>
  <c r="C14" i="2"/>
  <c r="D14" i="2"/>
  <c r="E14" i="2"/>
  <c r="F14" i="2"/>
  <c r="G14" i="2"/>
  <c r="H14" i="2"/>
  <c r="I14" i="2"/>
  <c r="J14" i="2"/>
  <c r="K14" i="2"/>
  <c r="L14" i="2"/>
  <c r="M14" i="2"/>
  <c r="B15" i="2"/>
  <c r="C15" i="2"/>
  <c r="D15" i="2"/>
  <c r="E15" i="2"/>
  <c r="F15" i="2"/>
  <c r="G15" i="2"/>
  <c r="H15" i="2"/>
  <c r="I15" i="2"/>
  <c r="J15" i="2"/>
  <c r="K15" i="2"/>
  <c r="L15" i="2"/>
  <c r="M15" i="2"/>
  <c r="B16" i="2"/>
  <c r="C16" i="2"/>
  <c r="D16" i="2"/>
  <c r="E16" i="2"/>
  <c r="F16" i="2"/>
  <c r="G16" i="2"/>
  <c r="H16" i="2"/>
  <c r="I16" i="2"/>
  <c r="J16" i="2"/>
  <c r="K16" i="2"/>
  <c r="L16" i="2"/>
  <c r="M16" i="2"/>
  <c r="B17" i="2"/>
  <c r="C17" i="2"/>
  <c r="D17" i="2"/>
  <c r="E17" i="2"/>
  <c r="F17" i="2"/>
  <c r="G17" i="2"/>
  <c r="H17" i="2"/>
  <c r="I17" i="2"/>
  <c r="J17" i="2"/>
  <c r="K17" i="2"/>
  <c r="L17" i="2"/>
  <c r="M17" i="2"/>
  <c r="B18" i="2"/>
  <c r="C18" i="2"/>
  <c r="D18" i="2"/>
  <c r="E18" i="2"/>
  <c r="F18" i="2"/>
  <c r="G18" i="2"/>
  <c r="H18" i="2"/>
  <c r="I18" i="2"/>
  <c r="J18" i="2"/>
  <c r="K18" i="2"/>
  <c r="L18" i="2"/>
  <c r="M18" i="2"/>
  <c r="B19" i="2"/>
  <c r="C19" i="2"/>
  <c r="D19" i="2"/>
  <c r="E19" i="2"/>
  <c r="F19" i="2"/>
  <c r="G19" i="2"/>
  <c r="H19" i="2"/>
  <c r="I19" i="2"/>
  <c r="J19" i="2"/>
  <c r="K19" i="2"/>
  <c r="L19" i="2"/>
  <c r="M19" i="2"/>
  <c r="B20" i="2"/>
  <c r="C20" i="2"/>
  <c r="D20" i="2"/>
  <c r="E20" i="2"/>
  <c r="F20" i="2"/>
  <c r="G20" i="2"/>
  <c r="H20" i="2"/>
  <c r="I20" i="2"/>
  <c r="J20" i="2"/>
  <c r="K20" i="2"/>
  <c r="L20" i="2"/>
  <c r="M20" i="2"/>
  <c r="B21" i="2"/>
  <c r="C21" i="2"/>
  <c r="D21" i="2"/>
  <c r="E21" i="2"/>
  <c r="F21" i="2"/>
  <c r="G21" i="2"/>
  <c r="H21" i="2"/>
  <c r="I21" i="2"/>
  <c r="J21" i="2"/>
  <c r="K21" i="2"/>
  <c r="L21" i="2"/>
  <c r="M21" i="2"/>
  <c r="B22" i="2"/>
  <c r="C22" i="2"/>
  <c r="D22" i="2"/>
  <c r="E22" i="2"/>
  <c r="F22" i="2"/>
  <c r="G22" i="2"/>
  <c r="H22" i="2"/>
  <c r="I22" i="2"/>
  <c r="J22" i="2"/>
  <c r="K22" i="2"/>
  <c r="L22" i="2"/>
  <c r="M22" i="2"/>
  <c r="B23" i="2"/>
  <c r="C23" i="2"/>
  <c r="D23" i="2"/>
  <c r="E23" i="2"/>
  <c r="F23" i="2"/>
  <c r="G23" i="2"/>
  <c r="H23" i="2"/>
  <c r="I23" i="2"/>
  <c r="J23" i="2"/>
  <c r="K23" i="2"/>
  <c r="L23" i="2"/>
  <c r="M23" i="2"/>
  <c r="B24" i="2"/>
  <c r="C24" i="2"/>
  <c r="D24" i="2"/>
  <c r="E24" i="2"/>
  <c r="F24" i="2"/>
  <c r="G24" i="2"/>
  <c r="H24" i="2"/>
  <c r="I24" i="2"/>
  <c r="J24" i="2"/>
  <c r="K24" i="2"/>
  <c r="L24" i="2"/>
  <c r="M24" i="2"/>
  <c r="B25" i="2"/>
  <c r="C25" i="2"/>
  <c r="D25" i="2"/>
  <c r="E25" i="2"/>
  <c r="F25" i="2"/>
  <c r="G25" i="2"/>
  <c r="H25" i="2"/>
  <c r="I25" i="2"/>
  <c r="J25" i="2"/>
  <c r="K25" i="2"/>
  <c r="L25" i="2"/>
  <c r="M25" i="2"/>
  <c r="B26" i="2"/>
  <c r="C26" i="2"/>
  <c r="D26" i="2"/>
  <c r="E26" i="2"/>
  <c r="F26" i="2"/>
  <c r="G26" i="2"/>
  <c r="H26" i="2"/>
  <c r="I26" i="2"/>
  <c r="J26" i="2"/>
  <c r="K26" i="2"/>
  <c r="L26" i="2"/>
  <c r="M26" i="2"/>
  <c r="B27" i="2"/>
  <c r="C27" i="2"/>
  <c r="D27" i="2"/>
  <c r="E27" i="2"/>
  <c r="F27" i="2"/>
  <c r="G27" i="2"/>
  <c r="H27" i="2"/>
  <c r="I27" i="2"/>
  <c r="J27" i="2"/>
  <c r="K27" i="2"/>
  <c r="L27" i="2"/>
  <c r="M27" i="2"/>
  <c r="B28" i="2"/>
  <c r="C28" i="2"/>
  <c r="D28" i="2"/>
  <c r="E28" i="2"/>
  <c r="F28" i="2"/>
  <c r="G28" i="2"/>
  <c r="H28" i="2"/>
  <c r="I28" i="2"/>
  <c r="J28" i="2"/>
  <c r="K28" i="2"/>
  <c r="L28" i="2"/>
  <c r="M28" i="2"/>
  <c r="B29" i="2"/>
  <c r="C29" i="2"/>
  <c r="D29" i="2"/>
  <c r="E29" i="2"/>
  <c r="F29" i="2"/>
  <c r="G29" i="2"/>
  <c r="H29" i="2"/>
  <c r="I29" i="2"/>
  <c r="J29" i="2"/>
  <c r="K29" i="2"/>
  <c r="L29" i="2"/>
  <c r="M29" i="2"/>
  <c r="B30" i="2"/>
  <c r="C30" i="2"/>
  <c r="D30" i="2"/>
  <c r="E30" i="2"/>
  <c r="F30" i="2"/>
  <c r="G30" i="2"/>
  <c r="H30" i="2"/>
  <c r="I30" i="2"/>
  <c r="J30" i="2"/>
  <c r="K30" i="2"/>
  <c r="L30" i="2"/>
  <c r="M30" i="2"/>
  <c r="B31" i="2"/>
  <c r="C31" i="2"/>
  <c r="D31" i="2"/>
  <c r="E31" i="2"/>
  <c r="F31" i="2"/>
  <c r="G31" i="2"/>
  <c r="H31" i="2"/>
  <c r="I31" i="2"/>
  <c r="J31" i="2"/>
  <c r="K31" i="2"/>
  <c r="L31" i="2"/>
  <c r="M31" i="2"/>
  <c r="B32" i="2"/>
  <c r="C32" i="2"/>
  <c r="D32" i="2"/>
  <c r="E32" i="2"/>
  <c r="F32" i="2"/>
  <c r="G32" i="2"/>
  <c r="H32" i="2"/>
  <c r="I32" i="2"/>
  <c r="J32" i="2"/>
  <c r="K32" i="2"/>
  <c r="L32" i="2"/>
  <c r="M32" i="2"/>
  <c r="B33" i="2"/>
  <c r="C33" i="2"/>
  <c r="D33" i="2"/>
  <c r="E33" i="2"/>
  <c r="F33" i="2"/>
  <c r="G33" i="2"/>
  <c r="H33" i="2"/>
  <c r="I33" i="2"/>
  <c r="J33" i="2"/>
  <c r="K33" i="2"/>
  <c r="L33" i="2"/>
  <c r="M33" i="2"/>
  <c r="B34" i="2"/>
  <c r="C34" i="2"/>
  <c r="D34" i="2"/>
  <c r="E34" i="2"/>
  <c r="F34" i="2"/>
  <c r="G34" i="2"/>
  <c r="H34" i="2"/>
  <c r="I34" i="2"/>
  <c r="J34" i="2"/>
  <c r="K34" i="2"/>
  <c r="L34" i="2"/>
  <c r="M34" i="2"/>
  <c r="B35" i="2"/>
  <c r="C35" i="2"/>
  <c r="D35" i="2"/>
  <c r="E35" i="2"/>
  <c r="F35" i="2"/>
  <c r="G35" i="2"/>
  <c r="H35" i="2"/>
  <c r="I35" i="2"/>
  <c r="J35" i="2"/>
  <c r="K35" i="2"/>
  <c r="L35" i="2"/>
  <c r="M35" i="2"/>
  <c r="B36" i="2"/>
  <c r="C36" i="2"/>
  <c r="D36" i="2"/>
  <c r="E36" i="2"/>
  <c r="F36" i="2"/>
  <c r="G36" i="2"/>
  <c r="H36" i="2"/>
  <c r="I36" i="2"/>
  <c r="J36" i="2"/>
  <c r="K36" i="2"/>
  <c r="L36" i="2"/>
  <c r="M36" i="2"/>
  <c r="B37" i="2"/>
  <c r="C37" i="2"/>
  <c r="D37" i="2"/>
  <c r="E37" i="2"/>
  <c r="F37" i="2"/>
  <c r="G37" i="2"/>
  <c r="H37" i="2"/>
  <c r="I37" i="2"/>
  <c r="J37" i="2"/>
  <c r="K37" i="2"/>
  <c r="L37" i="2"/>
  <c r="M37" i="2"/>
  <c r="B38" i="2"/>
  <c r="C38" i="2"/>
  <c r="D38" i="2"/>
  <c r="E38" i="2"/>
  <c r="F38" i="2"/>
  <c r="G38" i="2"/>
  <c r="H38" i="2"/>
  <c r="I38" i="2"/>
  <c r="J38" i="2"/>
  <c r="K38" i="2"/>
  <c r="L38" i="2"/>
  <c r="M38" i="2"/>
  <c r="B39" i="2"/>
  <c r="C39" i="2"/>
  <c r="D39" i="2"/>
  <c r="E39" i="2"/>
  <c r="F39" i="2"/>
  <c r="G39" i="2"/>
  <c r="H39" i="2"/>
  <c r="I39" i="2"/>
  <c r="J39" i="2"/>
  <c r="K39" i="2"/>
  <c r="L39" i="2"/>
  <c r="M39" i="2"/>
  <c r="B40" i="2"/>
  <c r="C40" i="2"/>
  <c r="D40" i="2"/>
  <c r="E40" i="2"/>
  <c r="F40" i="2"/>
  <c r="G40" i="2"/>
  <c r="H40" i="2"/>
  <c r="I40" i="2"/>
  <c r="J40" i="2"/>
  <c r="K40" i="2"/>
  <c r="L40" i="2"/>
  <c r="M40" i="2"/>
  <c r="B41" i="2"/>
  <c r="C41" i="2"/>
  <c r="D41" i="2"/>
  <c r="E41" i="2"/>
  <c r="F41" i="2"/>
  <c r="G41" i="2"/>
  <c r="H41" i="2"/>
  <c r="I41" i="2"/>
  <c r="J41" i="2"/>
  <c r="K41" i="2"/>
  <c r="L41" i="2"/>
  <c r="M41" i="2"/>
  <c r="B42" i="2"/>
  <c r="C42" i="2"/>
  <c r="D42" i="2"/>
  <c r="E42" i="2"/>
  <c r="F42" i="2"/>
  <c r="G42" i="2"/>
  <c r="H42" i="2"/>
  <c r="I42" i="2"/>
  <c r="J42" i="2"/>
  <c r="K42" i="2"/>
  <c r="L42" i="2"/>
  <c r="M42" i="2"/>
  <c r="B43" i="2"/>
  <c r="C43" i="2"/>
  <c r="D43" i="2"/>
  <c r="E43" i="2"/>
  <c r="F43" i="2"/>
  <c r="G43" i="2"/>
  <c r="H43" i="2"/>
  <c r="I43" i="2"/>
  <c r="J43" i="2"/>
  <c r="K43" i="2"/>
  <c r="L43" i="2"/>
  <c r="M43" i="2"/>
  <c r="B44" i="2"/>
  <c r="C44" i="2"/>
  <c r="D44" i="2"/>
  <c r="E44" i="2"/>
  <c r="F44" i="2"/>
  <c r="G44" i="2"/>
  <c r="H44" i="2"/>
  <c r="I44" i="2"/>
  <c r="J44" i="2"/>
  <c r="K44" i="2"/>
  <c r="L44" i="2"/>
  <c r="M44" i="2"/>
  <c r="B45" i="2"/>
  <c r="C45" i="2"/>
  <c r="D45" i="2"/>
  <c r="E45" i="2"/>
  <c r="F45" i="2"/>
  <c r="G45" i="2"/>
  <c r="H45" i="2"/>
  <c r="I45" i="2"/>
  <c r="J45" i="2"/>
  <c r="K45" i="2"/>
  <c r="L45" i="2"/>
  <c r="M45" i="2"/>
  <c r="B48" i="2"/>
  <c r="C48" i="2"/>
  <c r="D48" i="2"/>
  <c r="E48" i="2"/>
  <c r="F48" i="2"/>
  <c r="G48" i="2"/>
  <c r="H48" i="2"/>
  <c r="I48" i="2"/>
  <c r="J48" i="2"/>
  <c r="K48" i="2"/>
  <c r="L48" i="2"/>
  <c r="M48" i="2"/>
  <c r="A8" i="2"/>
  <c r="A11" i="3" s="1"/>
  <c r="A9" i="2"/>
  <c r="A12" i="3" s="1"/>
  <c r="A10" i="2"/>
  <c r="A13" i="3" s="1"/>
  <c r="A11" i="2"/>
  <c r="A14" i="3" s="1"/>
  <c r="A12" i="2"/>
  <c r="A15" i="3" s="1"/>
  <c r="A13" i="2"/>
  <c r="A16" i="3" s="1"/>
  <c r="A14" i="2"/>
  <c r="A17" i="3" s="1"/>
  <c r="A15" i="2"/>
  <c r="A18" i="3" s="1"/>
  <c r="A16" i="2"/>
  <c r="A19" i="3" s="1"/>
  <c r="A17" i="2"/>
  <c r="A20" i="3" s="1"/>
  <c r="A18" i="2"/>
  <c r="A21" i="3" s="1"/>
  <c r="A19" i="2"/>
  <c r="A22" i="3" s="1"/>
  <c r="A20" i="2"/>
  <c r="A23" i="3" s="1"/>
  <c r="A21" i="2"/>
  <c r="A24" i="3" s="1"/>
  <c r="A22" i="2"/>
  <c r="A25" i="3" s="1"/>
  <c r="A23" i="2"/>
  <c r="A26" i="3" s="1"/>
  <c r="A24" i="2"/>
  <c r="A27" i="3" s="1"/>
  <c r="A25" i="2"/>
  <c r="A28" i="3" s="1"/>
  <c r="A26" i="2"/>
  <c r="A29" i="3" s="1"/>
  <c r="A27" i="2"/>
  <c r="A30" i="3" s="1"/>
  <c r="A28" i="2"/>
  <c r="A31" i="3" s="1"/>
  <c r="A29" i="2"/>
  <c r="A32" i="3" s="1"/>
  <c r="A30" i="2"/>
  <c r="A33" i="3" s="1"/>
  <c r="A31" i="2"/>
  <c r="A34" i="3" s="1"/>
  <c r="A32" i="2"/>
  <c r="A35" i="3" s="1"/>
  <c r="A33" i="2"/>
  <c r="A36" i="3" s="1"/>
  <c r="A34" i="2"/>
  <c r="A37" i="3" s="1"/>
  <c r="A35" i="2"/>
  <c r="A38" i="3" s="1"/>
  <c r="A36" i="2"/>
  <c r="A39" i="3" s="1"/>
  <c r="A37" i="2"/>
  <c r="A40" i="3" s="1"/>
  <c r="A38" i="2"/>
  <c r="A41" i="3" s="1"/>
  <c r="A39" i="2"/>
  <c r="A42" i="3" s="1"/>
  <c r="A40" i="2"/>
  <c r="A43" i="3" s="1"/>
  <c r="A41" i="2"/>
  <c r="A44" i="3" s="1"/>
  <c r="A42" i="2"/>
  <c r="A45" i="3" s="1"/>
  <c r="A43" i="2"/>
  <c r="A46" i="3" s="1"/>
  <c r="A44" i="2"/>
  <c r="A47" i="3" s="1"/>
  <c r="A45" i="2"/>
  <c r="A48" i="3" s="1"/>
  <c r="A46" i="2"/>
  <c r="A49" i="3" s="1"/>
  <c r="A47" i="2"/>
  <c r="A50" i="3" s="1"/>
  <c r="A48" i="2"/>
  <c r="A51" i="3" s="1"/>
  <c r="A49" i="2"/>
  <c r="A52" i="3" s="1"/>
  <c r="N48" i="2" l="1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J46" i="2" l="1"/>
  <c r="F46" i="2"/>
  <c r="B46" i="2"/>
  <c r="M46" i="2"/>
  <c r="I46" i="2"/>
  <c r="E46" i="2"/>
  <c r="L46" i="2"/>
  <c r="D46" i="2"/>
  <c r="K46" i="2"/>
  <c r="C46" i="2"/>
  <c r="H46" i="2"/>
  <c r="G46" i="2"/>
  <c r="J47" i="2"/>
  <c r="F47" i="2"/>
  <c r="B47" i="2"/>
  <c r="M47" i="2"/>
  <c r="I47" i="2"/>
  <c r="E47" i="2"/>
  <c r="H47" i="2"/>
  <c r="C47" i="2"/>
  <c r="G47" i="2"/>
  <c r="L47" i="2"/>
  <c r="D47" i="2"/>
  <c r="K47" i="2"/>
  <c r="J49" i="2"/>
  <c r="N46" i="2" l="1"/>
  <c r="N47" i="2"/>
  <c r="E49" i="2"/>
  <c r="D49" i="2"/>
  <c r="G49" i="2"/>
  <c r="F49" i="2"/>
  <c r="H49" i="2"/>
  <c r="K49" i="2"/>
  <c r="M49" i="2"/>
  <c r="C49" i="2"/>
  <c r="B49" i="2"/>
  <c r="I49" i="2"/>
  <c r="L49" i="2"/>
  <c r="N49" i="2" l="1"/>
  <c r="A4" i="2"/>
  <c r="A6" i="2"/>
  <c r="A2" i="2" l="1"/>
  <c r="M26" i="1" l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L21" i="1" s="1"/>
  <c r="K18" i="1"/>
  <c r="K21" i="1" s="1"/>
  <c r="J18" i="1"/>
  <c r="J21" i="1" s="1"/>
  <c r="I18" i="1"/>
  <c r="H18" i="1"/>
  <c r="H21" i="1" s="1"/>
  <c r="G18" i="1"/>
  <c r="G21" i="1" s="1"/>
  <c r="F18" i="1"/>
  <c r="E18" i="1"/>
  <c r="D18" i="1"/>
  <c r="D21" i="1" s="1"/>
  <c r="C18" i="1"/>
  <c r="B18" i="1"/>
  <c r="D6" i="1"/>
  <c r="E6" i="1" s="1"/>
  <c r="F6" i="1" s="1"/>
  <c r="G6" i="1" s="1"/>
  <c r="H6" i="1" s="1"/>
  <c r="I6" i="1" s="1"/>
  <c r="J6" i="1" s="1"/>
  <c r="K6" i="1" s="1"/>
  <c r="L6" i="1" s="1"/>
  <c r="M6" i="1" s="1"/>
  <c r="C6" i="1"/>
  <c r="M21" i="1" l="1"/>
  <c r="M27" i="1"/>
  <c r="M4" i="2" s="1"/>
  <c r="L27" i="1"/>
  <c r="L4" i="2" s="1"/>
  <c r="K27" i="1"/>
  <c r="K4" i="2" s="1"/>
  <c r="J27" i="1"/>
  <c r="J4" i="2" s="1"/>
  <c r="I27" i="1"/>
  <c r="I4" i="2" s="1"/>
  <c r="I21" i="1"/>
  <c r="I2" i="2" s="1"/>
  <c r="H27" i="1"/>
  <c r="H4" i="2" s="1"/>
  <c r="G27" i="1"/>
  <c r="G4" i="2" s="1"/>
  <c r="F21" i="1"/>
  <c r="F27" i="1"/>
  <c r="F4" i="2" s="1"/>
  <c r="E27" i="1"/>
  <c r="E4" i="2" s="1"/>
  <c r="E21" i="1"/>
  <c r="E29" i="1" s="1"/>
  <c r="E6" i="2" s="1"/>
  <c r="E51" i="2" s="1"/>
  <c r="D27" i="1"/>
  <c r="D4" i="2" s="1"/>
  <c r="C21" i="1"/>
  <c r="C27" i="1"/>
  <c r="C4" i="2" s="1"/>
  <c r="B21" i="1"/>
  <c r="B27" i="1"/>
  <c r="B4" i="2" s="1"/>
  <c r="M29" i="1"/>
  <c r="M6" i="2" s="1"/>
  <c r="M51" i="2" s="1"/>
  <c r="M2" i="2"/>
  <c r="L29" i="1"/>
  <c r="L6" i="2" s="1"/>
  <c r="L51" i="2" s="1"/>
  <c r="L2" i="2"/>
  <c r="K29" i="1"/>
  <c r="K6" i="2" s="1"/>
  <c r="K51" i="2" s="1"/>
  <c r="K2" i="2"/>
  <c r="J29" i="1"/>
  <c r="J6" i="2" s="1"/>
  <c r="J51" i="2" s="1"/>
  <c r="J2" i="2"/>
  <c r="I29" i="1"/>
  <c r="I6" i="2" s="1"/>
  <c r="I51" i="2" s="1"/>
  <c r="H29" i="1"/>
  <c r="H6" i="2" s="1"/>
  <c r="H51" i="2" s="1"/>
  <c r="H2" i="2"/>
  <c r="G29" i="1"/>
  <c r="G6" i="2" s="1"/>
  <c r="G51" i="2" s="1"/>
  <c r="G2" i="2"/>
  <c r="F29" i="1"/>
  <c r="F6" i="2" s="1"/>
  <c r="F51" i="2" s="1"/>
  <c r="F2" i="2"/>
  <c r="D29" i="1"/>
  <c r="D6" i="2" s="1"/>
  <c r="D51" i="2" s="1"/>
  <c r="D2" i="2"/>
  <c r="C2" i="2"/>
  <c r="B2" i="2"/>
  <c r="N4" i="2" l="1"/>
  <c r="E2" i="2"/>
  <c r="N2" i="2" s="1"/>
  <c r="C29" i="1"/>
  <c r="C6" i="2" s="1"/>
  <c r="C51" i="2" s="1"/>
  <c r="B29" i="1"/>
  <c r="B6" i="2" s="1"/>
  <c r="B51" i="2" l="1"/>
  <c r="N6" i="2"/>
  <c r="N51" i="2" l="1"/>
</calcChain>
</file>

<file path=xl/sharedStrings.xml><?xml version="1.0" encoding="utf-8"?>
<sst xmlns="http://schemas.openxmlformats.org/spreadsheetml/2006/main" count="42" uniqueCount="30">
  <si>
    <t>Price</t>
  </si>
  <si>
    <t>Cost</t>
  </si>
  <si>
    <t>1 hour 30 Package</t>
  </si>
  <si>
    <t>2 hour Package</t>
  </si>
  <si>
    <t>2 hour Plus Package</t>
  </si>
  <si>
    <t>Parties with owner's labour</t>
  </si>
  <si>
    <t>Parties with subcontract labour</t>
  </si>
  <si>
    <t>Income Generated</t>
  </si>
  <si>
    <t>Total Sales</t>
  </si>
  <si>
    <t>Costs</t>
  </si>
  <si>
    <t>Gross Profit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</si>
  <si>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</si>
  <si>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</si>
  <si>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</si>
  <si>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</si>
  <si>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</si>
  <si>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</si>
  <si>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</si>
  <si>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</si>
  <si>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</si>
  <si>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</si>
  <si>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</si>
  <si>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</si>
  <si>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Cost of Sales</t>
  </si>
  <si>
    <t>Net Profit</t>
  </si>
  <si>
    <t>Total</t>
  </si>
  <si>
    <t>Sales</t>
  </si>
  <si>
    <t>Cost of Sales</t>
  </si>
  <si>
    <t>Expenses</t>
  </si>
  <si>
    <t>VARIATIONS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</si>
</sst>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mmm\-yy;@"/>
    <numFmt numFmtId="165" formatCode="_-* #,##0_-;\-* #,##0_-;_-* &quot;-&quot;??_-;_-@_-"/>
    <numFmt numFmtId="166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4" fontId="0" fillId="0" borderId="0" xfId="2" applyFont="1"/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166" fontId="0" fillId="0" borderId="0" xfId="2" applyNumberFormat="1" applyFont="1"/>
    <xf numFmtId="166" fontId="4" fillId="0" borderId="0" xfId="2" applyNumberFormat="1" applyFont="1"/>
    <xf numFmtId="166" fontId="0" fillId="0" borderId="0" xfId="0" applyNumberFormat="1"/>
    <xf numFmtId="165" fontId="0" fillId="0" borderId="0" xfId="0" applyNumberFormat="1"/>
    <xf numFmtId="165" fontId="4" fillId="0" borderId="0" xfId="0" applyNumberFormat="1" applyFont="1"/>
    <xf numFmtId="166" fontId="2" fillId="0" borderId="0" xfId="0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/>
    <xf numFmtId="165" fontId="2" fillId="0" borderId="0" xfId="1" applyNumberFormat="1" applyFont="1"/>
    <xf numFmtId="165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2" applyNumberFormat="1" applyFont="1" applyAlignment="1">
      <alignment horizontal="right"/>
    </xf>
    <xf numFmtId="166" fontId="2" fillId="0" borderId="0" xfId="2" applyNumberFormat="1" applyFont="1"/>
    <xf numFmtId="9" fontId="2" fillId="0" borderId="0" xfId="3" applyFont="1"/>
    <xf numFmtId="166" fontId="2" fillId="2" borderId="0" xfId="2" applyNumberFormat="1" applyFont="1" applyFill="1"/>
    <xf numFmtId="166" fontId="2" fillId="0" borderId="0" xfId="2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O~1/AppData/Local/Temp/figure%200702%20and%2007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A8" t="str">
            <v>Accounting Fees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1500</v>
          </cell>
          <cell r="P8">
            <v>0</v>
          </cell>
          <cell r="Q8">
            <v>0</v>
          </cell>
        </row>
        <row r="9">
          <cell r="A9" t="str">
            <v>Advertising</v>
          </cell>
          <cell r="F9">
            <v>1200</v>
          </cell>
          <cell r="G9">
            <v>1200</v>
          </cell>
          <cell r="H9">
            <v>1200</v>
          </cell>
          <cell r="I9">
            <v>1200</v>
          </cell>
          <cell r="J9">
            <v>1200</v>
          </cell>
          <cell r="K9">
            <v>1200</v>
          </cell>
          <cell r="L9">
            <v>1200</v>
          </cell>
          <cell r="M9">
            <v>1200</v>
          </cell>
          <cell r="N9">
            <v>1200</v>
          </cell>
          <cell r="O9">
            <v>1200</v>
          </cell>
          <cell r="P9">
            <v>1200</v>
          </cell>
          <cell r="Q9">
            <v>1200</v>
          </cell>
        </row>
        <row r="10">
          <cell r="A10" t="str">
            <v>Bank Charges</v>
          </cell>
          <cell r="F10">
            <v>100</v>
          </cell>
          <cell r="G10">
            <v>100</v>
          </cell>
          <cell r="H10">
            <v>100</v>
          </cell>
          <cell r="I10">
            <v>100</v>
          </cell>
          <cell r="J10">
            <v>100</v>
          </cell>
          <cell r="K10">
            <v>100</v>
          </cell>
          <cell r="L10">
            <v>100</v>
          </cell>
          <cell r="M10">
            <v>100</v>
          </cell>
          <cell r="N10">
            <v>100</v>
          </cell>
          <cell r="O10">
            <v>100</v>
          </cell>
          <cell r="P10">
            <v>100</v>
          </cell>
          <cell r="Q10">
            <v>100</v>
          </cell>
        </row>
        <row r="11">
          <cell r="A11" t="str">
            <v>Cleaning Expenses</v>
          </cell>
          <cell r="F11">
            <v>216.66666666666666</v>
          </cell>
          <cell r="G11">
            <v>216.66666666666666</v>
          </cell>
          <cell r="H11">
            <v>216.66666666666666</v>
          </cell>
          <cell r="I11">
            <v>216.66666666666666</v>
          </cell>
          <cell r="J11">
            <v>216.66666666666666</v>
          </cell>
          <cell r="K11">
            <v>216.66666666666666</v>
          </cell>
          <cell r="L11">
            <v>216.66666666666666</v>
          </cell>
          <cell r="M11">
            <v>216.66666666666666</v>
          </cell>
          <cell r="N11">
            <v>216.66666666666666</v>
          </cell>
          <cell r="O11">
            <v>216.66666666666666</v>
          </cell>
          <cell r="P11">
            <v>216.66666666666666</v>
          </cell>
          <cell r="Q11">
            <v>216.66666666666666</v>
          </cell>
        </row>
        <row r="12">
          <cell r="A12" t="str">
            <v>Computer Consumables</v>
          </cell>
          <cell r="F12">
            <v>150</v>
          </cell>
          <cell r="G12">
            <v>150</v>
          </cell>
          <cell r="H12">
            <v>150</v>
          </cell>
          <cell r="I12">
            <v>150</v>
          </cell>
          <cell r="J12">
            <v>150</v>
          </cell>
          <cell r="K12">
            <v>150</v>
          </cell>
          <cell r="L12">
            <v>150</v>
          </cell>
          <cell r="M12">
            <v>150</v>
          </cell>
          <cell r="N12">
            <v>150</v>
          </cell>
          <cell r="O12">
            <v>150</v>
          </cell>
          <cell r="P12">
            <v>150</v>
          </cell>
          <cell r="Q12">
            <v>150</v>
          </cell>
        </row>
        <row r="13">
          <cell r="A13" t="str">
            <v>Consultant Expenses</v>
          </cell>
          <cell r="F13">
            <v>300</v>
          </cell>
          <cell r="G13">
            <v>300</v>
          </cell>
          <cell r="H13">
            <v>300</v>
          </cell>
          <cell r="I13">
            <v>300</v>
          </cell>
          <cell r="J13">
            <v>300</v>
          </cell>
          <cell r="K13">
            <v>300</v>
          </cell>
          <cell r="L13">
            <v>300</v>
          </cell>
          <cell r="M13">
            <v>300</v>
          </cell>
          <cell r="N13">
            <v>300</v>
          </cell>
          <cell r="O13">
            <v>300</v>
          </cell>
          <cell r="P13">
            <v>300</v>
          </cell>
          <cell r="Q13">
            <v>300</v>
          </cell>
        </row>
        <row r="14">
          <cell r="A14" t="str">
            <v>Couriers</v>
          </cell>
          <cell r="F14">
            <v>80</v>
          </cell>
          <cell r="G14">
            <v>80</v>
          </cell>
          <cell r="H14">
            <v>80</v>
          </cell>
          <cell r="I14">
            <v>80</v>
          </cell>
          <cell r="J14">
            <v>80</v>
          </cell>
          <cell r="K14">
            <v>80</v>
          </cell>
          <cell r="L14">
            <v>80</v>
          </cell>
          <cell r="M14">
            <v>80</v>
          </cell>
          <cell r="N14">
            <v>80</v>
          </cell>
          <cell r="O14">
            <v>80</v>
          </cell>
          <cell r="P14">
            <v>80</v>
          </cell>
          <cell r="Q14">
            <v>80</v>
          </cell>
        </row>
        <row r="15">
          <cell r="A15" t="str">
            <v>Customer Consumables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</row>
        <row r="16">
          <cell r="A16" t="str">
            <v>Electricity</v>
          </cell>
          <cell r="F16">
            <v>500</v>
          </cell>
          <cell r="G16">
            <v>0</v>
          </cell>
          <cell r="H16">
            <v>0</v>
          </cell>
          <cell r="I16">
            <v>500</v>
          </cell>
          <cell r="J16">
            <v>0</v>
          </cell>
          <cell r="K16">
            <v>0</v>
          </cell>
          <cell r="L16">
            <v>500</v>
          </cell>
          <cell r="M16">
            <v>0</v>
          </cell>
          <cell r="N16">
            <v>0</v>
          </cell>
          <cell r="O16">
            <v>500</v>
          </cell>
          <cell r="P16">
            <v>0</v>
          </cell>
          <cell r="Q16">
            <v>0</v>
          </cell>
        </row>
        <row r="17">
          <cell r="A17" t="str">
            <v>Equipment Rental</v>
          </cell>
          <cell r="F17">
            <v>200</v>
          </cell>
          <cell r="G17">
            <v>200</v>
          </cell>
          <cell r="H17">
            <v>200</v>
          </cell>
          <cell r="I17">
            <v>200</v>
          </cell>
          <cell r="J17">
            <v>200</v>
          </cell>
          <cell r="K17">
            <v>200</v>
          </cell>
          <cell r="L17">
            <v>200</v>
          </cell>
          <cell r="M17">
            <v>200</v>
          </cell>
          <cell r="N17">
            <v>200</v>
          </cell>
          <cell r="O17">
            <v>200</v>
          </cell>
          <cell r="P17">
            <v>200</v>
          </cell>
          <cell r="Q17">
            <v>200</v>
          </cell>
        </row>
        <row r="18">
          <cell r="A18" t="str">
            <v>Freight Fees</v>
          </cell>
          <cell r="F18">
            <v>300</v>
          </cell>
          <cell r="G18">
            <v>300</v>
          </cell>
          <cell r="H18">
            <v>300</v>
          </cell>
          <cell r="I18">
            <v>300</v>
          </cell>
          <cell r="J18">
            <v>300</v>
          </cell>
          <cell r="K18">
            <v>300</v>
          </cell>
          <cell r="L18">
            <v>300</v>
          </cell>
          <cell r="M18">
            <v>300</v>
          </cell>
          <cell r="N18">
            <v>300</v>
          </cell>
          <cell r="O18">
            <v>300</v>
          </cell>
          <cell r="P18">
            <v>300</v>
          </cell>
          <cell r="Q18">
            <v>300</v>
          </cell>
        </row>
        <row r="19">
          <cell r="A19" t="str">
            <v>Gas</v>
          </cell>
          <cell r="F19">
            <v>0</v>
          </cell>
          <cell r="G19">
            <v>300</v>
          </cell>
          <cell r="H19">
            <v>0</v>
          </cell>
          <cell r="I19">
            <v>0</v>
          </cell>
          <cell r="J19">
            <v>300</v>
          </cell>
          <cell r="K19">
            <v>0</v>
          </cell>
          <cell r="L19">
            <v>0</v>
          </cell>
          <cell r="M19">
            <v>300</v>
          </cell>
          <cell r="N19">
            <v>0</v>
          </cell>
          <cell r="O19">
            <v>0</v>
          </cell>
          <cell r="P19">
            <v>300</v>
          </cell>
          <cell r="Q19">
            <v>0</v>
          </cell>
        </row>
        <row r="20">
          <cell r="A20" t="str">
            <v>Hire Purchase Payments</v>
          </cell>
          <cell r="F20">
            <v>650</v>
          </cell>
          <cell r="G20">
            <v>650</v>
          </cell>
          <cell r="H20">
            <v>650</v>
          </cell>
          <cell r="I20">
            <v>650</v>
          </cell>
          <cell r="J20">
            <v>650</v>
          </cell>
          <cell r="K20">
            <v>650</v>
          </cell>
          <cell r="L20">
            <v>650</v>
          </cell>
          <cell r="M20">
            <v>650</v>
          </cell>
          <cell r="N20">
            <v>650</v>
          </cell>
          <cell r="O20">
            <v>650</v>
          </cell>
          <cell r="P20">
            <v>650</v>
          </cell>
          <cell r="Q20">
            <v>650</v>
          </cell>
        </row>
        <row r="21">
          <cell r="A21" t="str">
            <v>Insurance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3000</v>
          </cell>
          <cell r="P21">
            <v>0</v>
          </cell>
          <cell r="Q21">
            <v>0</v>
          </cell>
        </row>
        <row r="22">
          <cell r="A22" t="str">
            <v>Interest Expense</v>
          </cell>
          <cell r="F22">
            <v>520</v>
          </cell>
          <cell r="G22">
            <v>520</v>
          </cell>
          <cell r="H22">
            <v>520</v>
          </cell>
          <cell r="I22">
            <v>520</v>
          </cell>
          <cell r="J22">
            <v>520</v>
          </cell>
          <cell r="K22">
            <v>520</v>
          </cell>
          <cell r="L22">
            <v>520</v>
          </cell>
          <cell r="M22">
            <v>520</v>
          </cell>
          <cell r="N22">
            <v>520</v>
          </cell>
          <cell r="O22">
            <v>520</v>
          </cell>
          <cell r="P22">
            <v>520</v>
          </cell>
          <cell r="Q22">
            <v>520</v>
          </cell>
        </row>
        <row r="23">
          <cell r="A23" t="str">
            <v>Internet Fees</v>
          </cell>
          <cell r="F23">
            <v>150</v>
          </cell>
          <cell r="G23">
            <v>0</v>
          </cell>
          <cell r="H23">
            <v>0</v>
          </cell>
          <cell r="I23">
            <v>150</v>
          </cell>
          <cell r="J23">
            <v>0</v>
          </cell>
          <cell r="K23">
            <v>0</v>
          </cell>
          <cell r="L23">
            <v>150</v>
          </cell>
          <cell r="M23">
            <v>0</v>
          </cell>
          <cell r="N23">
            <v>0</v>
          </cell>
          <cell r="O23">
            <v>150</v>
          </cell>
          <cell r="P23">
            <v>0</v>
          </cell>
          <cell r="Q23">
            <v>0</v>
          </cell>
        </row>
        <row r="24">
          <cell r="A24" t="str">
            <v>Lease Expenses</v>
          </cell>
          <cell r="F24">
            <v>800</v>
          </cell>
          <cell r="G24">
            <v>800</v>
          </cell>
          <cell r="H24">
            <v>800</v>
          </cell>
          <cell r="I24">
            <v>800</v>
          </cell>
          <cell r="J24">
            <v>800</v>
          </cell>
          <cell r="K24">
            <v>800</v>
          </cell>
          <cell r="L24">
            <v>800</v>
          </cell>
          <cell r="M24">
            <v>800</v>
          </cell>
          <cell r="N24">
            <v>800</v>
          </cell>
          <cell r="O24">
            <v>800</v>
          </cell>
          <cell r="P24">
            <v>800</v>
          </cell>
          <cell r="Q24">
            <v>800</v>
          </cell>
        </row>
        <row r="25">
          <cell r="A25" t="str">
            <v>License Fees</v>
          </cell>
          <cell r="F25">
            <v>700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500</v>
          </cell>
          <cell r="P25">
            <v>0</v>
          </cell>
          <cell r="Q25">
            <v>0</v>
          </cell>
        </row>
        <row r="26">
          <cell r="A26" t="str">
            <v>Merchant Fees</v>
          </cell>
          <cell r="F26">
            <v>320</v>
          </cell>
          <cell r="G26">
            <v>320</v>
          </cell>
          <cell r="H26">
            <v>320</v>
          </cell>
          <cell r="I26">
            <v>320</v>
          </cell>
          <cell r="J26">
            <v>320</v>
          </cell>
          <cell r="K26">
            <v>320</v>
          </cell>
          <cell r="L26">
            <v>320</v>
          </cell>
          <cell r="M26">
            <v>320</v>
          </cell>
          <cell r="N26">
            <v>320</v>
          </cell>
          <cell r="O26">
            <v>320</v>
          </cell>
          <cell r="P26">
            <v>320</v>
          </cell>
          <cell r="Q26">
            <v>320</v>
          </cell>
        </row>
        <row r="27">
          <cell r="A27" t="str">
            <v xml:space="preserve">Motor Vehicle rego &amp; insurance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1500</v>
          </cell>
          <cell r="O27">
            <v>0</v>
          </cell>
          <cell r="P27">
            <v>0</v>
          </cell>
          <cell r="Q27">
            <v>0</v>
          </cell>
        </row>
        <row r="28">
          <cell r="A28" t="str">
            <v>Motor Vehicle Fuel</v>
          </cell>
          <cell r="F28">
            <v>346.66666666666669</v>
          </cell>
          <cell r="G28">
            <v>346.66666666666669</v>
          </cell>
          <cell r="H28">
            <v>346.66666666666669</v>
          </cell>
          <cell r="I28">
            <v>346.66666666666669</v>
          </cell>
          <cell r="J28">
            <v>346.66666666666669</v>
          </cell>
          <cell r="K28">
            <v>346.66666666666669</v>
          </cell>
          <cell r="L28">
            <v>346.66666666666669</v>
          </cell>
          <cell r="M28">
            <v>346.66666666666669</v>
          </cell>
          <cell r="N28">
            <v>346.66666666666669</v>
          </cell>
          <cell r="O28">
            <v>346.66666666666669</v>
          </cell>
          <cell r="P28">
            <v>346.66666666666669</v>
          </cell>
          <cell r="Q28">
            <v>346.66666666666669</v>
          </cell>
        </row>
        <row r="29">
          <cell r="A29" t="str">
            <v>Motor Vehicle Repairs &amp; Maint</v>
          </cell>
          <cell r="F29">
            <v>166.66666666666666</v>
          </cell>
          <cell r="G29">
            <v>166.66666666666666</v>
          </cell>
          <cell r="H29">
            <v>166.66666666666666</v>
          </cell>
          <cell r="I29">
            <v>166.66666666666666</v>
          </cell>
          <cell r="J29">
            <v>166.66666666666666</v>
          </cell>
          <cell r="K29">
            <v>166.66666666666666</v>
          </cell>
          <cell r="L29">
            <v>166.66666666666666</v>
          </cell>
          <cell r="M29">
            <v>166.66666666666666</v>
          </cell>
          <cell r="N29">
            <v>166.66666666666666</v>
          </cell>
          <cell r="O29">
            <v>166.66666666666666</v>
          </cell>
          <cell r="P29">
            <v>166.66666666666666</v>
          </cell>
          <cell r="Q29">
            <v>166.66666666666666</v>
          </cell>
        </row>
        <row r="30">
          <cell r="A30" t="str">
            <v>Motor Vehicle Tolls</v>
          </cell>
          <cell r="F30">
            <v>303.33333333333331</v>
          </cell>
          <cell r="G30">
            <v>303.33333333333331</v>
          </cell>
          <cell r="H30">
            <v>303.33333333333331</v>
          </cell>
          <cell r="I30">
            <v>303.33333333333331</v>
          </cell>
          <cell r="J30">
            <v>303.33333333333331</v>
          </cell>
          <cell r="K30">
            <v>303.33333333333331</v>
          </cell>
          <cell r="L30">
            <v>303.33333333333331</v>
          </cell>
          <cell r="M30">
            <v>303.33333333333331</v>
          </cell>
          <cell r="N30">
            <v>303.33333333333331</v>
          </cell>
          <cell r="O30">
            <v>303.33333333333331</v>
          </cell>
          <cell r="P30">
            <v>303.33333333333331</v>
          </cell>
          <cell r="Q30">
            <v>303.33333333333331</v>
          </cell>
        </row>
        <row r="31">
          <cell r="A31" t="str">
            <v>Office Supplies</v>
          </cell>
          <cell r="F31">
            <v>150</v>
          </cell>
          <cell r="G31">
            <v>150</v>
          </cell>
          <cell r="H31">
            <v>150</v>
          </cell>
          <cell r="I31">
            <v>150</v>
          </cell>
          <cell r="J31">
            <v>150</v>
          </cell>
          <cell r="K31">
            <v>150</v>
          </cell>
          <cell r="L31">
            <v>150</v>
          </cell>
          <cell r="M31">
            <v>150</v>
          </cell>
          <cell r="N31">
            <v>150</v>
          </cell>
          <cell r="O31">
            <v>150</v>
          </cell>
          <cell r="P31">
            <v>150</v>
          </cell>
          <cell r="Q31">
            <v>150</v>
          </cell>
        </row>
        <row r="32">
          <cell r="A32" t="str">
            <v>Parking</v>
          </cell>
          <cell r="F32">
            <v>151.66666666666666</v>
          </cell>
          <cell r="G32">
            <v>151.66666666666666</v>
          </cell>
          <cell r="H32">
            <v>151.66666666666666</v>
          </cell>
          <cell r="I32">
            <v>151.66666666666666</v>
          </cell>
          <cell r="J32">
            <v>151.66666666666666</v>
          </cell>
          <cell r="K32">
            <v>151.66666666666666</v>
          </cell>
          <cell r="L32">
            <v>151.66666666666666</v>
          </cell>
          <cell r="M32">
            <v>151.66666666666666</v>
          </cell>
          <cell r="N32">
            <v>151.66666666666666</v>
          </cell>
          <cell r="O32">
            <v>151.66666666666666</v>
          </cell>
          <cell r="P32">
            <v>151.66666666666666</v>
          </cell>
          <cell r="Q32">
            <v>151.66666666666666</v>
          </cell>
        </row>
        <row r="33">
          <cell r="A33" t="str">
            <v>Professional Memberships</v>
          </cell>
          <cell r="F33">
            <v>0</v>
          </cell>
          <cell r="G33">
            <v>1800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Rates</v>
          </cell>
          <cell r="F34">
            <v>400</v>
          </cell>
          <cell r="G34">
            <v>0</v>
          </cell>
          <cell r="H34">
            <v>0</v>
          </cell>
          <cell r="I34">
            <v>400</v>
          </cell>
          <cell r="J34">
            <v>0</v>
          </cell>
          <cell r="K34">
            <v>0</v>
          </cell>
          <cell r="L34">
            <v>400</v>
          </cell>
          <cell r="M34">
            <v>0</v>
          </cell>
          <cell r="N34">
            <v>0</v>
          </cell>
          <cell r="O34">
            <v>400</v>
          </cell>
          <cell r="P34">
            <v>0</v>
          </cell>
          <cell r="Q34">
            <v>0</v>
          </cell>
        </row>
        <row r="35">
          <cell r="A35" t="str">
            <v>Rental Expense</v>
          </cell>
          <cell r="F35">
            <v>3250</v>
          </cell>
          <cell r="G35">
            <v>3250</v>
          </cell>
          <cell r="H35">
            <v>3250</v>
          </cell>
          <cell r="I35">
            <v>3250</v>
          </cell>
          <cell r="J35">
            <v>3250</v>
          </cell>
          <cell r="K35">
            <v>3250</v>
          </cell>
          <cell r="L35">
            <v>3250</v>
          </cell>
          <cell r="M35">
            <v>3250</v>
          </cell>
          <cell r="N35">
            <v>3250</v>
          </cell>
          <cell r="O35">
            <v>3250</v>
          </cell>
          <cell r="P35">
            <v>3250</v>
          </cell>
          <cell r="Q35">
            <v>3250</v>
          </cell>
        </row>
        <row r="36">
          <cell r="A36" t="str">
            <v>Repairs and Maintenance</v>
          </cell>
          <cell r="F36">
            <v>500</v>
          </cell>
          <cell r="G36">
            <v>500</v>
          </cell>
          <cell r="H36">
            <v>500</v>
          </cell>
          <cell r="I36">
            <v>500</v>
          </cell>
          <cell r="J36">
            <v>500</v>
          </cell>
          <cell r="K36">
            <v>500</v>
          </cell>
          <cell r="L36">
            <v>500</v>
          </cell>
          <cell r="M36">
            <v>500</v>
          </cell>
          <cell r="N36">
            <v>500</v>
          </cell>
          <cell r="O36">
            <v>500</v>
          </cell>
          <cell r="P36">
            <v>500</v>
          </cell>
          <cell r="Q36">
            <v>500</v>
          </cell>
        </row>
        <row r="37">
          <cell r="A37" t="str">
            <v>Replacements</v>
          </cell>
          <cell r="F37">
            <v>250</v>
          </cell>
          <cell r="G37">
            <v>250</v>
          </cell>
          <cell r="H37">
            <v>250</v>
          </cell>
          <cell r="I37">
            <v>250</v>
          </cell>
          <cell r="J37">
            <v>250</v>
          </cell>
          <cell r="K37">
            <v>250</v>
          </cell>
          <cell r="L37">
            <v>250</v>
          </cell>
          <cell r="M37">
            <v>250</v>
          </cell>
          <cell r="N37">
            <v>250</v>
          </cell>
          <cell r="O37">
            <v>250</v>
          </cell>
          <cell r="P37">
            <v>250</v>
          </cell>
          <cell r="Q37">
            <v>250</v>
          </cell>
        </row>
        <row r="38">
          <cell r="A38" t="str">
            <v>Security Expenses</v>
          </cell>
          <cell r="F38">
            <v>120</v>
          </cell>
          <cell r="G38">
            <v>120</v>
          </cell>
          <cell r="H38">
            <v>120</v>
          </cell>
          <cell r="I38">
            <v>120</v>
          </cell>
          <cell r="J38">
            <v>120</v>
          </cell>
          <cell r="K38">
            <v>120</v>
          </cell>
          <cell r="L38">
            <v>120</v>
          </cell>
          <cell r="M38">
            <v>120</v>
          </cell>
          <cell r="N38">
            <v>120</v>
          </cell>
          <cell r="O38">
            <v>120</v>
          </cell>
          <cell r="P38">
            <v>120</v>
          </cell>
          <cell r="Q38">
            <v>120</v>
          </cell>
        </row>
        <row r="39">
          <cell r="A39" t="str">
            <v>Staff Amenities</v>
          </cell>
          <cell r="F39">
            <v>300</v>
          </cell>
          <cell r="G39">
            <v>300</v>
          </cell>
          <cell r="H39">
            <v>300</v>
          </cell>
          <cell r="I39">
            <v>300</v>
          </cell>
          <cell r="J39">
            <v>300</v>
          </cell>
          <cell r="K39">
            <v>300</v>
          </cell>
          <cell r="L39">
            <v>300</v>
          </cell>
          <cell r="M39">
            <v>300</v>
          </cell>
          <cell r="N39">
            <v>300</v>
          </cell>
          <cell r="O39">
            <v>300</v>
          </cell>
          <cell r="P39">
            <v>300</v>
          </cell>
          <cell r="Q39">
            <v>300</v>
          </cell>
        </row>
        <row r="40">
          <cell r="A40" t="str">
            <v>Storage Expenses</v>
          </cell>
          <cell r="F40">
            <v>150</v>
          </cell>
          <cell r="G40">
            <v>150</v>
          </cell>
          <cell r="H40">
            <v>150</v>
          </cell>
          <cell r="I40">
            <v>150</v>
          </cell>
          <cell r="J40">
            <v>150</v>
          </cell>
          <cell r="K40">
            <v>150</v>
          </cell>
          <cell r="L40">
            <v>150</v>
          </cell>
          <cell r="M40">
            <v>150</v>
          </cell>
          <cell r="N40">
            <v>150</v>
          </cell>
          <cell r="O40">
            <v>150</v>
          </cell>
          <cell r="P40">
            <v>150</v>
          </cell>
          <cell r="Q40">
            <v>150</v>
          </cell>
        </row>
        <row r="41">
          <cell r="A41" t="str">
            <v>Subcontractor Expenses</v>
          </cell>
          <cell r="F41">
            <v>520</v>
          </cell>
          <cell r="G41">
            <v>520</v>
          </cell>
          <cell r="H41">
            <v>520</v>
          </cell>
          <cell r="I41">
            <v>520</v>
          </cell>
          <cell r="J41">
            <v>520</v>
          </cell>
          <cell r="K41">
            <v>520</v>
          </cell>
          <cell r="L41">
            <v>520</v>
          </cell>
          <cell r="M41">
            <v>520</v>
          </cell>
          <cell r="N41">
            <v>520</v>
          </cell>
          <cell r="O41">
            <v>520</v>
          </cell>
          <cell r="P41">
            <v>520</v>
          </cell>
          <cell r="Q41">
            <v>520</v>
          </cell>
        </row>
        <row r="42">
          <cell r="A42" t="str">
            <v>Subscription and Dues</v>
          </cell>
          <cell r="F42">
            <v>200</v>
          </cell>
          <cell r="G42">
            <v>0</v>
          </cell>
          <cell r="H42">
            <v>500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300</v>
          </cell>
          <cell r="N42">
            <v>0</v>
          </cell>
          <cell r="O42">
            <v>1200</v>
          </cell>
          <cell r="P42">
            <v>0</v>
          </cell>
          <cell r="Q42">
            <v>0</v>
          </cell>
        </row>
        <row r="43">
          <cell r="A43" t="str">
            <v>Telephone (inc mobile)</v>
          </cell>
          <cell r="F43">
            <v>550</v>
          </cell>
          <cell r="G43">
            <v>550</v>
          </cell>
          <cell r="H43">
            <v>550</v>
          </cell>
          <cell r="I43">
            <v>550</v>
          </cell>
          <cell r="J43">
            <v>550</v>
          </cell>
          <cell r="K43">
            <v>550</v>
          </cell>
          <cell r="L43">
            <v>550</v>
          </cell>
          <cell r="M43">
            <v>550</v>
          </cell>
          <cell r="N43">
            <v>550</v>
          </cell>
          <cell r="O43">
            <v>550</v>
          </cell>
          <cell r="P43">
            <v>550</v>
          </cell>
          <cell r="Q43">
            <v>550</v>
          </cell>
        </row>
        <row r="44">
          <cell r="A44" t="str">
            <v>Travel Domestic</v>
          </cell>
          <cell r="F44">
            <v>350</v>
          </cell>
          <cell r="G44">
            <v>350</v>
          </cell>
          <cell r="H44">
            <v>350</v>
          </cell>
          <cell r="I44">
            <v>350</v>
          </cell>
          <cell r="J44">
            <v>350</v>
          </cell>
          <cell r="K44">
            <v>350</v>
          </cell>
          <cell r="L44">
            <v>350</v>
          </cell>
          <cell r="M44">
            <v>350</v>
          </cell>
          <cell r="N44">
            <v>350</v>
          </cell>
          <cell r="O44">
            <v>350</v>
          </cell>
          <cell r="P44">
            <v>350</v>
          </cell>
          <cell r="Q44">
            <v>350</v>
          </cell>
        </row>
        <row r="45">
          <cell r="A45" t="str">
            <v>Travel Overseas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3500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 xml:space="preserve">Wages and Salaries </v>
          </cell>
          <cell r="F46">
            <v>3683.3333333333335</v>
          </cell>
          <cell r="G46">
            <v>3683.3333333333335</v>
          </cell>
          <cell r="H46">
            <v>3683.3333333333335</v>
          </cell>
          <cell r="I46">
            <v>3683.3333333333335</v>
          </cell>
          <cell r="J46">
            <v>3683.3333333333335</v>
          </cell>
          <cell r="K46">
            <v>3683.3333333333335</v>
          </cell>
          <cell r="L46">
            <v>3683.3333333333335</v>
          </cell>
          <cell r="M46">
            <v>3683.3333333333335</v>
          </cell>
          <cell r="N46">
            <v>3683.3333333333335</v>
          </cell>
          <cell r="O46">
            <v>3683.3333333333335</v>
          </cell>
          <cell r="P46">
            <v>3683.3333333333335</v>
          </cell>
          <cell r="Q46">
            <v>3683.3333333333335</v>
          </cell>
        </row>
        <row r="47">
          <cell r="A47" t="str">
            <v>Wages oncosts</v>
          </cell>
          <cell r="F47">
            <v>368.33333333333331</v>
          </cell>
          <cell r="G47">
            <v>368.33333333333331</v>
          </cell>
          <cell r="H47">
            <v>368.33333333333331</v>
          </cell>
          <cell r="I47">
            <v>368.33333333333331</v>
          </cell>
          <cell r="J47">
            <v>368.33333333333331</v>
          </cell>
          <cell r="K47">
            <v>368.33333333333331</v>
          </cell>
          <cell r="L47">
            <v>368.33333333333331</v>
          </cell>
          <cell r="M47">
            <v>368.33333333333331</v>
          </cell>
          <cell r="N47">
            <v>368.33333333333331</v>
          </cell>
          <cell r="O47">
            <v>368.33333333333331</v>
          </cell>
          <cell r="P47">
            <v>368.33333333333331</v>
          </cell>
          <cell r="Q47">
            <v>368.33333333333331</v>
          </cell>
        </row>
        <row r="48">
          <cell r="A48" t="str">
            <v>Website expenses</v>
          </cell>
          <cell r="F48">
            <v>850</v>
          </cell>
          <cell r="G48">
            <v>850</v>
          </cell>
          <cell r="H48">
            <v>850</v>
          </cell>
          <cell r="I48">
            <v>850</v>
          </cell>
          <cell r="J48">
            <v>850</v>
          </cell>
          <cell r="K48">
            <v>850</v>
          </cell>
          <cell r="L48">
            <v>850</v>
          </cell>
          <cell r="M48">
            <v>850</v>
          </cell>
          <cell r="N48">
            <v>850</v>
          </cell>
          <cell r="O48">
            <v>850</v>
          </cell>
          <cell r="P48">
            <v>850</v>
          </cell>
          <cell r="Q48">
            <v>850</v>
          </cell>
        </row>
        <row r="49">
          <cell r="A49" t="str">
            <v xml:space="preserve">Total Expenses </v>
          </cell>
          <cell r="F49">
            <v>17340</v>
          </cell>
          <cell r="G49">
            <v>17490</v>
          </cell>
          <cell r="H49">
            <v>15890</v>
          </cell>
          <cell r="I49">
            <v>16440</v>
          </cell>
          <cell r="J49">
            <v>15690</v>
          </cell>
          <cell r="K49">
            <v>15390</v>
          </cell>
          <cell r="L49">
            <v>16440</v>
          </cell>
          <cell r="M49">
            <v>15990</v>
          </cell>
          <cell r="N49">
            <v>20390</v>
          </cell>
          <cell r="O49">
            <v>21140</v>
          </cell>
          <cell r="P49">
            <v>15690</v>
          </cell>
          <cell r="Q49">
            <v>15390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G20" sqref="G20"/>
    </sheetView>
  </sheetViews>
  <sheetFormatPr defaultRowHeight="14.4" x14ac:dyDescent="0.3"/>
  <cols>
    <col min="1" max="1" width="25.88671875" customWidth="1"/>
    <col min="7" max="7" width="12.6640625" customWidth="1"/>
  </cols>
  <sheetData>
    <row r="1" spans="1:13" ht="15" x14ac:dyDescent="0.25">
      <c r="B1" s="1" t="s">
        <v>0</v>
      </c>
      <c r="C1" s="1" t="s">
        <v>1</v>
      </c>
    </row>
    <row r="2" spans="1:13" ht="15" x14ac:dyDescent="0.25">
      <c r="A2" t="s">
        <v>2</v>
      </c>
      <c r="B2" s="2">
        <v>170</v>
      </c>
      <c r="C2" s="2">
        <v>115</v>
      </c>
    </row>
    <row r="3" spans="1:13" ht="15" x14ac:dyDescent="0.25">
      <c r="A3" t="s">
        <v>3</v>
      </c>
      <c r="B3" s="2">
        <v>190</v>
      </c>
      <c r="C3" s="2">
        <v>130</v>
      </c>
    </row>
    <row r="4" spans="1:13" ht="15" x14ac:dyDescent="0.25">
      <c r="A4" t="s">
        <v>4</v>
      </c>
      <c r="B4" s="2">
        <v>210</v>
      </c>
      <c r="C4" s="2">
        <v>145</v>
      </c>
    </row>
    <row r="6" spans="1:13" ht="15" x14ac:dyDescent="0.25">
      <c r="B6" s="3">
        <v>41821</v>
      </c>
      <c r="C6" s="3">
        <f>DATE(YEAR(B6),MONTH(B6)+1,1)</f>
        <v>41852</v>
      </c>
      <c r="D6" s="3">
        <f>DATE(YEAR(C6),MONTH(C6)+1,1)</f>
        <v>41883</v>
      </c>
      <c r="E6" s="3">
        <f t="shared" ref="E6:M6" si="0">DATE(YEAR(D6),MONTH(D6)+1,1)</f>
        <v>41913</v>
      </c>
      <c r="F6" s="3">
        <f t="shared" si="0"/>
        <v>41944</v>
      </c>
      <c r="G6" s="3">
        <f t="shared" si="0"/>
        <v>41974</v>
      </c>
      <c r="H6" s="3">
        <f t="shared" si="0"/>
        <v>42005</v>
      </c>
      <c r="I6" s="3">
        <f t="shared" si="0"/>
        <v>42036</v>
      </c>
      <c r="J6" s="3">
        <f t="shared" si="0"/>
        <v>42064</v>
      </c>
      <c r="K6" s="3">
        <f t="shared" si="0"/>
        <v>42095</v>
      </c>
      <c r="L6" s="3">
        <f t="shared" si="0"/>
        <v>42125</v>
      </c>
      <c r="M6" s="3">
        <f t="shared" si="0"/>
        <v>42156</v>
      </c>
    </row>
    <row r="7" spans="1:13" ht="15" x14ac:dyDescent="0.25">
      <c r="A7" s="1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x14ac:dyDescent="0.25">
      <c r="A8" t="s">
        <v>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  <c r="G8" s="5">
        <v>12</v>
      </c>
      <c r="H8" s="5">
        <v>12</v>
      </c>
      <c r="I8" s="5">
        <v>12</v>
      </c>
      <c r="J8" s="5">
        <v>12</v>
      </c>
      <c r="K8" s="5">
        <v>12</v>
      </c>
      <c r="L8" s="5">
        <v>12</v>
      </c>
      <c r="M8" s="5">
        <v>12</v>
      </c>
    </row>
    <row r="9" spans="1:13" x14ac:dyDescent="0.3">
      <c r="A9" t="s">
        <v>3</v>
      </c>
      <c r="B9" s="5">
        <v>4</v>
      </c>
      <c r="C9" s="5">
        <v>4</v>
      </c>
      <c r="D9" s="5">
        <v>4</v>
      </c>
      <c r="E9" s="5">
        <v>4</v>
      </c>
      <c r="F9" s="5">
        <v>4</v>
      </c>
      <c r="G9" s="5">
        <v>4</v>
      </c>
      <c r="H9" s="5">
        <v>4</v>
      </c>
      <c r="I9" s="5">
        <v>4</v>
      </c>
      <c r="J9" s="5">
        <v>4</v>
      </c>
      <c r="K9" s="5">
        <v>4</v>
      </c>
      <c r="L9" s="5">
        <v>4</v>
      </c>
      <c r="M9" s="5">
        <v>4</v>
      </c>
    </row>
    <row r="10" spans="1:13" x14ac:dyDescent="0.3">
      <c r="A10" t="s">
        <v>4</v>
      </c>
      <c r="B10" s="5">
        <v>1</v>
      </c>
      <c r="C10" s="5">
        <v>1</v>
      </c>
      <c r="D10" s="5">
        <v>1</v>
      </c>
      <c r="E10" s="5">
        <v>1</v>
      </c>
      <c r="F10" s="5">
        <v>1</v>
      </c>
      <c r="G10" s="5">
        <v>1</v>
      </c>
      <c r="H10" s="5">
        <v>0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</row>
    <row r="11" spans="1:13" x14ac:dyDescent="0.3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3">
      <c r="A12" s="1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3">
      <c r="A13" t="s">
        <v>2</v>
      </c>
      <c r="B13" s="5">
        <v>80</v>
      </c>
      <c r="C13" s="5">
        <v>120</v>
      </c>
      <c r="D13" s="5">
        <v>130</v>
      </c>
      <c r="E13" s="5">
        <v>80</v>
      </c>
      <c r="F13" s="5">
        <v>120</v>
      </c>
      <c r="G13" s="5">
        <v>800</v>
      </c>
      <c r="H13" s="5">
        <v>40</v>
      </c>
      <c r="I13" s="5">
        <v>50</v>
      </c>
      <c r="J13" s="5">
        <v>120</v>
      </c>
      <c r="K13" s="5">
        <v>130</v>
      </c>
      <c r="L13" s="5">
        <v>180</v>
      </c>
      <c r="M13" s="5">
        <v>220</v>
      </c>
    </row>
    <row r="14" spans="1:13" x14ac:dyDescent="0.3">
      <c r="A14" t="s">
        <v>3</v>
      </c>
      <c r="B14" s="5">
        <v>75</v>
      </c>
      <c r="C14" s="5">
        <v>60</v>
      </c>
      <c r="D14" s="5">
        <v>80</v>
      </c>
      <c r="E14" s="5">
        <v>100</v>
      </c>
      <c r="F14" s="5">
        <v>120</v>
      </c>
      <c r="G14" s="5">
        <v>180</v>
      </c>
      <c r="H14" s="5">
        <v>20</v>
      </c>
      <c r="I14" s="5">
        <v>100</v>
      </c>
      <c r="J14" s="5">
        <v>140</v>
      </c>
      <c r="K14" s="5">
        <v>160</v>
      </c>
      <c r="L14" s="5">
        <v>180</v>
      </c>
      <c r="M14" s="5">
        <v>200</v>
      </c>
    </row>
    <row r="15" spans="1:13" x14ac:dyDescent="0.3">
      <c r="A15" t="s">
        <v>4</v>
      </c>
      <c r="B15" s="5">
        <v>1</v>
      </c>
      <c r="C15" s="5">
        <v>3</v>
      </c>
      <c r="D15" s="5">
        <v>4</v>
      </c>
      <c r="E15" s="5">
        <v>4</v>
      </c>
      <c r="F15" s="5">
        <v>5</v>
      </c>
      <c r="G15" s="5">
        <v>8</v>
      </c>
      <c r="H15" s="5">
        <v>0</v>
      </c>
      <c r="I15" s="5">
        <v>4</v>
      </c>
      <c r="J15" s="5">
        <v>4</v>
      </c>
      <c r="K15" s="5">
        <v>6</v>
      </c>
      <c r="L15" s="5">
        <v>6</v>
      </c>
      <c r="M15" s="5">
        <v>6</v>
      </c>
    </row>
    <row r="16" spans="1:13" x14ac:dyDescent="0.3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3">
      <c r="A17" s="1" t="s">
        <v>7</v>
      </c>
    </row>
    <row r="18" spans="1:13" x14ac:dyDescent="0.3">
      <c r="A18" t="s">
        <v>2</v>
      </c>
      <c r="B18" s="6">
        <f t="shared" ref="B18:M18" si="1">(B8+B13)*_1_hour_30_Package</f>
        <v>15640</v>
      </c>
      <c r="C18" s="6">
        <f t="shared" si="1"/>
        <v>22440</v>
      </c>
      <c r="D18" s="6">
        <f t="shared" si="1"/>
        <v>24140</v>
      </c>
      <c r="E18" s="6">
        <f t="shared" si="1"/>
        <v>15640</v>
      </c>
      <c r="F18" s="6">
        <f t="shared" si="1"/>
        <v>22440</v>
      </c>
      <c r="G18" s="6">
        <f t="shared" si="1"/>
        <v>138040</v>
      </c>
      <c r="H18" s="6">
        <f t="shared" si="1"/>
        <v>8840</v>
      </c>
      <c r="I18" s="6">
        <f t="shared" si="1"/>
        <v>10540</v>
      </c>
      <c r="J18" s="6">
        <f t="shared" si="1"/>
        <v>22440</v>
      </c>
      <c r="K18" s="6">
        <f t="shared" si="1"/>
        <v>24140</v>
      </c>
      <c r="L18" s="6">
        <f t="shared" si="1"/>
        <v>32640</v>
      </c>
      <c r="M18" s="6">
        <f t="shared" si="1"/>
        <v>39440</v>
      </c>
    </row>
    <row r="19" spans="1:13" x14ac:dyDescent="0.3">
      <c r="A19" t="s">
        <v>3</v>
      </c>
      <c r="B19" s="6">
        <f t="shared" ref="B19:M19" si="2">(B9+B14)*_2_hour_Package</f>
        <v>15010</v>
      </c>
      <c r="C19" s="6">
        <f t="shared" si="2"/>
        <v>12160</v>
      </c>
      <c r="D19" s="6">
        <f t="shared" si="2"/>
        <v>15960</v>
      </c>
      <c r="E19" s="6">
        <f t="shared" si="2"/>
        <v>19760</v>
      </c>
      <c r="F19" s="6">
        <f t="shared" si="2"/>
        <v>23560</v>
      </c>
      <c r="G19" s="6">
        <f t="shared" si="2"/>
        <v>34960</v>
      </c>
      <c r="H19" s="6">
        <f t="shared" si="2"/>
        <v>4560</v>
      </c>
      <c r="I19" s="6">
        <f t="shared" si="2"/>
        <v>19760</v>
      </c>
      <c r="J19" s="6">
        <f t="shared" si="2"/>
        <v>27360</v>
      </c>
      <c r="K19" s="6">
        <f t="shared" si="2"/>
        <v>31160</v>
      </c>
      <c r="L19" s="6">
        <f t="shared" si="2"/>
        <v>34960</v>
      </c>
      <c r="M19" s="6">
        <f t="shared" si="2"/>
        <v>38760</v>
      </c>
    </row>
    <row r="20" spans="1:13" ht="16.2" x14ac:dyDescent="0.45">
      <c r="A20" t="s">
        <v>4</v>
      </c>
      <c r="B20" s="7">
        <f t="shared" ref="B20:M20" si="3">(B10+B15)*_2_hour_Plus_Package</f>
        <v>420</v>
      </c>
      <c r="C20" s="7">
        <f t="shared" si="3"/>
        <v>840</v>
      </c>
      <c r="D20" s="7">
        <f t="shared" si="3"/>
        <v>1050</v>
      </c>
      <c r="E20" s="7">
        <f t="shared" si="3"/>
        <v>1050</v>
      </c>
      <c r="F20" s="7">
        <f t="shared" si="3"/>
        <v>1260</v>
      </c>
      <c r="G20" s="7">
        <f t="shared" si="3"/>
        <v>1890</v>
      </c>
      <c r="H20" s="7">
        <f t="shared" si="3"/>
        <v>0</v>
      </c>
      <c r="I20" s="7">
        <f t="shared" si="3"/>
        <v>1050</v>
      </c>
      <c r="J20" s="7">
        <f t="shared" si="3"/>
        <v>1050</v>
      </c>
      <c r="K20" s="7">
        <f t="shared" si="3"/>
        <v>1470</v>
      </c>
      <c r="L20" s="7">
        <f t="shared" si="3"/>
        <v>1470</v>
      </c>
      <c r="M20" s="7">
        <f t="shared" si="3"/>
        <v>1470</v>
      </c>
    </row>
    <row r="21" spans="1:13" x14ac:dyDescent="0.3">
      <c r="A21" t="s">
        <v>8</v>
      </c>
      <c r="B21" s="8">
        <f>SUM(B18:B20)</f>
        <v>31070</v>
      </c>
      <c r="C21" s="8">
        <f t="shared" ref="C21:M21" si="4">SUM(C18:C20)</f>
        <v>35440</v>
      </c>
      <c r="D21" s="8">
        <f t="shared" si="4"/>
        <v>41150</v>
      </c>
      <c r="E21" s="8">
        <f t="shared" si="4"/>
        <v>36450</v>
      </c>
      <c r="F21" s="8">
        <f t="shared" si="4"/>
        <v>47260</v>
      </c>
      <c r="G21" s="8">
        <f t="shared" si="4"/>
        <v>174890</v>
      </c>
      <c r="H21" s="8">
        <f t="shared" si="4"/>
        <v>13400</v>
      </c>
      <c r="I21" s="8">
        <f t="shared" si="4"/>
        <v>31350</v>
      </c>
      <c r="J21" s="8">
        <f t="shared" si="4"/>
        <v>50850</v>
      </c>
      <c r="K21" s="8">
        <f t="shared" si="4"/>
        <v>56770</v>
      </c>
      <c r="L21" s="8">
        <f t="shared" si="4"/>
        <v>69070</v>
      </c>
      <c r="M21" s="8">
        <f t="shared" si="4"/>
        <v>79670</v>
      </c>
    </row>
    <row r="22" spans="1:13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3">
      <c r="A23" s="1" t="s">
        <v>9</v>
      </c>
    </row>
    <row r="24" spans="1:13" x14ac:dyDescent="0.3">
      <c r="A24" t="s">
        <v>2</v>
      </c>
      <c r="B24" s="9">
        <f t="shared" ref="B24:M24" si="5">B13*Cost1hr30</f>
        <v>9200</v>
      </c>
      <c r="C24" s="9">
        <f t="shared" si="5"/>
        <v>13800</v>
      </c>
      <c r="D24" s="9">
        <f t="shared" si="5"/>
        <v>14950</v>
      </c>
      <c r="E24" s="9">
        <f t="shared" si="5"/>
        <v>9200</v>
      </c>
      <c r="F24" s="9">
        <f t="shared" si="5"/>
        <v>13800</v>
      </c>
      <c r="G24" s="9">
        <f t="shared" si="5"/>
        <v>92000</v>
      </c>
      <c r="H24" s="9">
        <f t="shared" si="5"/>
        <v>4600</v>
      </c>
      <c r="I24" s="9">
        <f t="shared" si="5"/>
        <v>5750</v>
      </c>
      <c r="J24" s="9">
        <f t="shared" si="5"/>
        <v>13800</v>
      </c>
      <c r="K24" s="9">
        <f t="shared" si="5"/>
        <v>14950</v>
      </c>
      <c r="L24" s="9">
        <f t="shared" si="5"/>
        <v>20700</v>
      </c>
      <c r="M24" s="9">
        <f t="shared" si="5"/>
        <v>25300</v>
      </c>
    </row>
    <row r="25" spans="1:13" x14ac:dyDescent="0.3">
      <c r="A25" t="s">
        <v>3</v>
      </c>
      <c r="B25" s="9">
        <f t="shared" ref="B25:M25" si="6">B14*Cost2hour</f>
        <v>9750</v>
      </c>
      <c r="C25" s="9">
        <f t="shared" si="6"/>
        <v>7800</v>
      </c>
      <c r="D25" s="9">
        <f t="shared" si="6"/>
        <v>10400</v>
      </c>
      <c r="E25" s="9">
        <f t="shared" si="6"/>
        <v>13000</v>
      </c>
      <c r="F25" s="9">
        <f t="shared" si="6"/>
        <v>15600</v>
      </c>
      <c r="G25" s="9">
        <f t="shared" si="6"/>
        <v>23400</v>
      </c>
      <c r="H25" s="9">
        <f t="shared" si="6"/>
        <v>2600</v>
      </c>
      <c r="I25" s="9">
        <f t="shared" si="6"/>
        <v>13000</v>
      </c>
      <c r="J25" s="9">
        <f t="shared" si="6"/>
        <v>18200</v>
      </c>
      <c r="K25" s="9">
        <f t="shared" si="6"/>
        <v>20800</v>
      </c>
      <c r="L25" s="9">
        <f t="shared" si="6"/>
        <v>23400</v>
      </c>
      <c r="M25" s="9">
        <f t="shared" si="6"/>
        <v>26000</v>
      </c>
    </row>
    <row r="26" spans="1:13" ht="16.2" x14ac:dyDescent="0.45">
      <c r="A26" t="s">
        <v>4</v>
      </c>
      <c r="B26" s="10">
        <f t="shared" ref="B26:M26" si="7">B15*Cost2hrPlus</f>
        <v>145</v>
      </c>
      <c r="C26" s="10">
        <f t="shared" si="7"/>
        <v>435</v>
      </c>
      <c r="D26" s="10">
        <f t="shared" si="7"/>
        <v>580</v>
      </c>
      <c r="E26" s="10">
        <f t="shared" si="7"/>
        <v>580</v>
      </c>
      <c r="F26" s="10">
        <f t="shared" si="7"/>
        <v>725</v>
      </c>
      <c r="G26" s="10">
        <f t="shared" si="7"/>
        <v>1160</v>
      </c>
      <c r="H26" s="10">
        <f t="shared" si="7"/>
        <v>0</v>
      </c>
      <c r="I26" s="10">
        <f t="shared" si="7"/>
        <v>580</v>
      </c>
      <c r="J26" s="10">
        <f t="shared" si="7"/>
        <v>580</v>
      </c>
      <c r="K26" s="10">
        <f t="shared" si="7"/>
        <v>870</v>
      </c>
      <c r="L26" s="10">
        <f t="shared" si="7"/>
        <v>870</v>
      </c>
      <c r="M26" s="10">
        <f t="shared" si="7"/>
        <v>870</v>
      </c>
    </row>
    <row r="27" spans="1:13" x14ac:dyDescent="0.3">
      <c r="A27" s="1" t="s">
        <v>23</v>
      </c>
      <c r="B27" s="9">
        <f>SUM(B24:B26)</f>
        <v>19095</v>
      </c>
      <c r="C27" s="9">
        <f t="shared" ref="C27:M27" si="8">SUM(C24:C26)</f>
        <v>22035</v>
      </c>
      <c r="D27" s="9">
        <f t="shared" si="8"/>
        <v>25930</v>
      </c>
      <c r="E27" s="9">
        <f t="shared" si="8"/>
        <v>22780</v>
      </c>
      <c r="F27" s="9">
        <f t="shared" si="8"/>
        <v>30125</v>
      </c>
      <c r="G27" s="9">
        <f t="shared" si="8"/>
        <v>116560</v>
      </c>
      <c r="H27" s="9">
        <f t="shared" si="8"/>
        <v>7200</v>
      </c>
      <c r="I27" s="9">
        <f t="shared" si="8"/>
        <v>19330</v>
      </c>
      <c r="J27" s="9">
        <f t="shared" si="8"/>
        <v>32580</v>
      </c>
      <c r="K27" s="9">
        <f t="shared" si="8"/>
        <v>36620</v>
      </c>
      <c r="L27" s="9">
        <f t="shared" si="8"/>
        <v>44970</v>
      </c>
      <c r="M27" s="9">
        <f t="shared" si="8"/>
        <v>52170</v>
      </c>
    </row>
    <row r="29" spans="1:13" x14ac:dyDescent="0.3">
      <c r="A29" s="1" t="s">
        <v>10</v>
      </c>
      <c r="B29" s="11">
        <f>B21-B27</f>
        <v>11975</v>
      </c>
      <c r="C29" s="11">
        <f t="shared" ref="C29:M29" si="9">C21-C27</f>
        <v>13405</v>
      </c>
      <c r="D29" s="11">
        <f t="shared" si="9"/>
        <v>15220</v>
      </c>
      <c r="E29" s="11">
        <f t="shared" si="9"/>
        <v>13670</v>
      </c>
      <c r="F29" s="11">
        <f t="shared" si="9"/>
        <v>17135</v>
      </c>
      <c r="G29" s="11">
        <f t="shared" si="9"/>
        <v>58330</v>
      </c>
      <c r="H29" s="11">
        <f t="shared" si="9"/>
        <v>6200</v>
      </c>
      <c r="I29" s="11">
        <f t="shared" si="9"/>
        <v>12020</v>
      </c>
      <c r="J29" s="11">
        <f t="shared" si="9"/>
        <v>18270</v>
      </c>
      <c r="K29" s="11">
        <f t="shared" si="9"/>
        <v>20150</v>
      </c>
      <c r="L29" s="11">
        <f t="shared" si="9"/>
        <v>24100</v>
      </c>
      <c r="M29" s="11">
        <f t="shared" si="9"/>
        <v>27500</v>
      </c>
    </row>
  </sheetData>
  <conditionalFormatting sqref="B6:M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31" workbookViewId="0">
      <selection sqref="A1:N55"/>
    </sheetView>
  </sheetViews>
  <sheetFormatPr defaultRowHeight="14.4" x14ac:dyDescent="0.3"/>
  <cols>
    <col min="1" max="1" width="33.5546875" customWidth="1"/>
    <col min="2" max="6" width="11.5546875" style="13" bestFit="1" customWidth="1"/>
    <col min="7" max="7" width="11.6640625" style="13" bestFit="1" customWidth="1"/>
    <col min="8" max="11" width="11.5546875" style="13" bestFit="1" customWidth="1"/>
    <col min="12" max="13" width="11.6640625" style="13" bestFit="1" customWidth="1"/>
  </cols>
  <sheetData>
    <row r="1" spans="1:14" ht="15" x14ac:dyDescent="0.25">
      <c r="B1" s="12" t="s">
        <v>11</v>
      </c>
      <c r="C1" s="12" t="s">
        <v>12</v>
      </c>
      <c r="D1" s="12" t="s">
        <v>13</v>
      </c>
      <c r="E1" s="12" t="s">
        <v>14</v>
      </c>
      <c r="F1" s="12" t="s">
        <v>15</v>
      </c>
      <c r="G1" s="12" t="s">
        <v>16</v>
      </c>
      <c r="H1" s="12" t="s">
        <v>17</v>
      </c>
      <c r="I1" s="12" t="s">
        <v>18</v>
      </c>
      <c r="J1" s="12" t="s">
        <v>19</v>
      </c>
      <c r="K1" s="12" t="s">
        <v>20</v>
      </c>
      <c r="L1" s="12" t="s">
        <v>21</v>
      </c>
      <c r="M1" s="12" t="s">
        <v>22</v>
      </c>
      <c r="N1" s="12" t="s">
        <v>25</v>
      </c>
    </row>
    <row r="2" spans="1:14" ht="15" x14ac:dyDescent="0.25">
      <c r="A2" s="1" t="str">
        <f>GrossProfit!A21</f>
        <v>Total Sales</v>
      </c>
      <c r="B2" s="13">
        <f>GrossProfit!B21</f>
        <v>31070</v>
      </c>
      <c r="C2" s="13">
        <f>GrossProfit!C21</f>
        <v>35440</v>
      </c>
      <c r="D2" s="13">
        <f>GrossProfit!D21</f>
        <v>41150</v>
      </c>
      <c r="E2" s="13">
        <f>GrossProfit!E21</f>
        <v>36450</v>
      </c>
      <c r="F2" s="13">
        <f>GrossProfit!F21</f>
        <v>47260</v>
      </c>
      <c r="G2" s="13">
        <f>GrossProfit!G21</f>
        <v>174890</v>
      </c>
      <c r="H2" s="13">
        <f>GrossProfit!H21</f>
        <v>13400</v>
      </c>
      <c r="I2" s="13">
        <f>GrossProfit!I21</f>
        <v>31350</v>
      </c>
      <c r="J2" s="13">
        <f>GrossProfit!J21</f>
        <v>50850</v>
      </c>
      <c r="K2" s="13">
        <f>GrossProfit!K21</f>
        <v>56770</v>
      </c>
      <c r="L2" s="13">
        <f>GrossProfit!L21</f>
        <v>69070</v>
      </c>
      <c r="M2" s="13">
        <f>GrossProfit!M21</f>
        <v>79670</v>
      </c>
      <c r="N2" s="9">
        <f>SUM(B2:M2)</f>
        <v>667370</v>
      </c>
    </row>
    <row r="3" spans="1:14" ht="15" x14ac:dyDescent="0.25">
      <c r="A3" s="1"/>
    </row>
    <row r="4" spans="1:14" ht="15" x14ac:dyDescent="0.25">
      <c r="A4" s="1" t="str">
        <f>GrossProfit!A27</f>
        <v>Total Cost of Sales</v>
      </c>
      <c r="B4" s="13">
        <f>GrossProfit!B27</f>
        <v>19095</v>
      </c>
      <c r="C4" s="13">
        <f>GrossProfit!C27</f>
        <v>22035</v>
      </c>
      <c r="D4" s="13">
        <f>GrossProfit!D27</f>
        <v>25930</v>
      </c>
      <c r="E4" s="13">
        <f>GrossProfit!E27</f>
        <v>22780</v>
      </c>
      <c r="F4" s="13">
        <f>GrossProfit!F27</f>
        <v>30125</v>
      </c>
      <c r="G4" s="13">
        <f>GrossProfit!G27</f>
        <v>116560</v>
      </c>
      <c r="H4" s="13">
        <f>GrossProfit!H27</f>
        <v>7200</v>
      </c>
      <c r="I4" s="13">
        <f>GrossProfit!I27</f>
        <v>19330</v>
      </c>
      <c r="J4" s="13">
        <f>GrossProfit!J27</f>
        <v>32580</v>
      </c>
      <c r="K4" s="13">
        <f>GrossProfit!K27</f>
        <v>36620</v>
      </c>
      <c r="L4" s="13">
        <f>GrossProfit!L27</f>
        <v>44970</v>
      </c>
      <c r="M4" s="13">
        <f>GrossProfit!M27</f>
        <v>52170</v>
      </c>
      <c r="N4" s="9">
        <f>SUM(B4:M4)</f>
        <v>429395</v>
      </c>
    </row>
    <row r="5" spans="1:14" ht="15" x14ac:dyDescent="0.25">
      <c r="A5" s="1"/>
    </row>
    <row r="6" spans="1:14" ht="15" x14ac:dyDescent="0.25">
      <c r="A6" s="1" t="str">
        <f>GrossProfit!A29</f>
        <v>Gross Profit</v>
      </c>
      <c r="B6" s="14">
        <f>GrossProfit!B29</f>
        <v>11975</v>
      </c>
      <c r="C6" s="14">
        <f>GrossProfit!C29</f>
        <v>13405</v>
      </c>
      <c r="D6" s="14">
        <f>GrossProfit!D29</f>
        <v>15220</v>
      </c>
      <c r="E6" s="14">
        <f>GrossProfit!E29</f>
        <v>13670</v>
      </c>
      <c r="F6" s="14">
        <f>GrossProfit!F29</f>
        <v>17135</v>
      </c>
      <c r="G6" s="14">
        <f>GrossProfit!G29</f>
        <v>58330</v>
      </c>
      <c r="H6" s="14">
        <f>GrossProfit!H29</f>
        <v>6200</v>
      </c>
      <c r="I6" s="14">
        <f>GrossProfit!I29</f>
        <v>12020</v>
      </c>
      <c r="J6" s="14">
        <f>GrossProfit!J29</f>
        <v>18270</v>
      </c>
      <c r="K6" s="14">
        <f>GrossProfit!K29</f>
        <v>20150</v>
      </c>
      <c r="L6" s="14">
        <f>GrossProfit!L29</f>
        <v>24100</v>
      </c>
      <c r="M6" s="14">
        <f>GrossProfit!M29</f>
        <v>27500</v>
      </c>
      <c r="N6" s="9">
        <f>SUM(B6:M6)</f>
        <v>237975</v>
      </c>
    </row>
    <row r="8" spans="1:14" ht="15" x14ac:dyDescent="0.25">
      <c r="A8" t="str">
        <f>[1]Sheet1!A8</f>
        <v>Accounting Fees</v>
      </c>
      <c r="B8" s="13">
        <f>[1]Sheet1!F8</f>
        <v>0</v>
      </c>
      <c r="C8" s="13">
        <f>[1]Sheet1!G8</f>
        <v>0</v>
      </c>
      <c r="D8" s="13">
        <f>[1]Sheet1!H8</f>
        <v>0</v>
      </c>
      <c r="E8" s="13">
        <f>[1]Sheet1!I8</f>
        <v>0</v>
      </c>
      <c r="F8" s="13">
        <f>[1]Sheet1!J8</f>
        <v>0</v>
      </c>
      <c r="G8" s="13">
        <f>[1]Sheet1!K8</f>
        <v>0</v>
      </c>
      <c r="H8" s="13">
        <f>[1]Sheet1!L8</f>
        <v>0</v>
      </c>
      <c r="I8" s="13">
        <f>[1]Sheet1!M8</f>
        <v>0</v>
      </c>
      <c r="J8" s="13">
        <f>[1]Sheet1!N8</f>
        <v>0</v>
      </c>
      <c r="K8" s="13">
        <f>[1]Sheet1!O8</f>
        <v>1500</v>
      </c>
      <c r="L8" s="13">
        <f>[1]Sheet1!P8</f>
        <v>0</v>
      </c>
      <c r="M8" s="13">
        <f>[1]Sheet1!Q8</f>
        <v>0</v>
      </c>
    </row>
    <row r="9" spans="1:14" ht="15" x14ac:dyDescent="0.25">
      <c r="A9" t="str">
        <f>[1]Sheet1!A9</f>
        <v>Advertising</v>
      </c>
      <c r="B9" s="13">
        <f>[1]Sheet1!F9</f>
        <v>1200</v>
      </c>
      <c r="C9" s="13">
        <f>[1]Sheet1!G9</f>
        <v>1200</v>
      </c>
      <c r="D9" s="13">
        <f>[1]Sheet1!H9</f>
        <v>1200</v>
      </c>
      <c r="E9" s="13">
        <f>[1]Sheet1!I9</f>
        <v>1200</v>
      </c>
      <c r="F9" s="13">
        <f>[1]Sheet1!J9</f>
        <v>1200</v>
      </c>
      <c r="G9" s="13">
        <f>[1]Sheet1!K9</f>
        <v>1200</v>
      </c>
      <c r="H9" s="13">
        <f>[1]Sheet1!L9</f>
        <v>1200</v>
      </c>
      <c r="I9" s="13">
        <f>[1]Sheet1!M9</f>
        <v>1200</v>
      </c>
      <c r="J9" s="13">
        <f>[1]Sheet1!N9</f>
        <v>1200</v>
      </c>
      <c r="K9" s="13">
        <f>[1]Sheet1!O9</f>
        <v>1200</v>
      </c>
      <c r="L9" s="13">
        <f>[1]Sheet1!P9</f>
        <v>1200</v>
      </c>
      <c r="M9" s="13">
        <f>[1]Sheet1!Q9</f>
        <v>1200</v>
      </c>
      <c r="N9" s="9">
        <f t="shared" ref="N9:N49" si="0">SUM(B9:M9)</f>
        <v>14400</v>
      </c>
    </row>
    <row r="10" spans="1:14" ht="15" x14ac:dyDescent="0.25">
      <c r="A10" t="str">
        <f>[1]Sheet1!A10</f>
        <v>Bank Charges</v>
      </c>
      <c r="B10" s="13">
        <f>[1]Sheet1!F10</f>
        <v>100</v>
      </c>
      <c r="C10" s="13">
        <f>[1]Sheet1!G10</f>
        <v>100</v>
      </c>
      <c r="D10" s="13">
        <f>[1]Sheet1!H10</f>
        <v>100</v>
      </c>
      <c r="E10" s="13">
        <f>[1]Sheet1!I10</f>
        <v>100</v>
      </c>
      <c r="F10" s="13">
        <f>[1]Sheet1!J10</f>
        <v>100</v>
      </c>
      <c r="G10" s="13">
        <f>[1]Sheet1!K10</f>
        <v>100</v>
      </c>
      <c r="H10" s="13">
        <f>[1]Sheet1!L10</f>
        <v>100</v>
      </c>
      <c r="I10" s="13">
        <f>[1]Sheet1!M10</f>
        <v>100</v>
      </c>
      <c r="J10" s="13">
        <f>[1]Sheet1!N10</f>
        <v>100</v>
      </c>
      <c r="K10" s="13">
        <f>[1]Sheet1!O10</f>
        <v>100</v>
      </c>
      <c r="L10" s="13">
        <f>[1]Sheet1!P10</f>
        <v>100</v>
      </c>
      <c r="M10" s="13">
        <f>[1]Sheet1!Q10</f>
        <v>100</v>
      </c>
      <c r="N10" s="9">
        <f t="shared" si="0"/>
        <v>1200</v>
      </c>
    </row>
    <row r="11" spans="1:14" ht="15" x14ac:dyDescent="0.25">
      <c r="A11" t="str">
        <f>[1]Sheet1!A11</f>
        <v>Cleaning Expenses</v>
      </c>
      <c r="B11" s="13">
        <f>[1]Sheet1!F11</f>
        <v>216.66666666666666</v>
      </c>
      <c r="C11" s="13">
        <f>[1]Sheet1!G11</f>
        <v>216.66666666666666</v>
      </c>
      <c r="D11" s="13">
        <f>[1]Sheet1!H11</f>
        <v>216.66666666666666</v>
      </c>
      <c r="E11" s="13">
        <f>[1]Sheet1!I11</f>
        <v>216.66666666666666</v>
      </c>
      <c r="F11" s="13">
        <f>[1]Sheet1!J11</f>
        <v>216.66666666666666</v>
      </c>
      <c r="G11" s="13">
        <f>[1]Sheet1!K11</f>
        <v>216.66666666666666</v>
      </c>
      <c r="H11" s="13">
        <f>[1]Sheet1!L11</f>
        <v>216.66666666666666</v>
      </c>
      <c r="I11" s="13">
        <f>[1]Sheet1!M11</f>
        <v>216.66666666666666</v>
      </c>
      <c r="J11" s="13">
        <f>[1]Sheet1!N11</f>
        <v>216.66666666666666</v>
      </c>
      <c r="K11" s="13">
        <f>[1]Sheet1!O11</f>
        <v>216.66666666666666</v>
      </c>
      <c r="L11" s="13">
        <f>[1]Sheet1!P11</f>
        <v>216.66666666666666</v>
      </c>
      <c r="M11" s="13">
        <f>[1]Sheet1!Q11</f>
        <v>216.66666666666666</v>
      </c>
      <c r="N11" s="9">
        <f t="shared" si="0"/>
        <v>2600</v>
      </c>
    </row>
    <row r="12" spans="1:14" ht="15" x14ac:dyDescent="0.25">
      <c r="A12" t="str">
        <f>[1]Sheet1!A12</f>
        <v>Computer Consumables</v>
      </c>
      <c r="B12" s="13">
        <f>[1]Sheet1!F12</f>
        <v>150</v>
      </c>
      <c r="C12" s="13">
        <f>[1]Sheet1!G12</f>
        <v>150</v>
      </c>
      <c r="D12" s="13">
        <f>[1]Sheet1!H12</f>
        <v>150</v>
      </c>
      <c r="E12" s="13">
        <f>[1]Sheet1!I12</f>
        <v>150</v>
      </c>
      <c r="F12" s="13">
        <f>[1]Sheet1!J12</f>
        <v>150</v>
      </c>
      <c r="G12" s="13">
        <f>[1]Sheet1!K12</f>
        <v>150</v>
      </c>
      <c r="H12" s="13">
        <f>[1]Sheet1!L12</f>
        <v>150</v>
      </c>
      <c r="I12" s="13">
        <f>[1]Sheet1!M12</f>
        <v>150</v>
      </c>
      <c r="J12" s="13">
        <f>[1]Sheet1!N12</f>
        <v>150</v>
      </c>
      <c r="K12" s="13">
        <f>[1]Sheet1!O12</f>
        <v>150</v>
      </c>
      <c r="L12" s="13">
        <f>[1]Sheet1!P12</f>
        <v>150</v>
      </c>
      <c r="M12" s="13">
        <f>[1]Sheet1!Q12</f>
        <v>150</v>
      </c>
      <c r="N12" s="9">
        <f t="shared" si="0"/>
        <v>1800</v>
      </c>
    </row>
    <row r="13" spans="1:14" ht="15" x14ac:dyDescent="0.25">
      <c r="A13" t="str">
        <f>[1]Sheet1!A13</f>
        <v>Consultant Expenses</v>
      </c>
      <c r="B13" s="13">
        <f>[1]Sheet1!F13</f>
        <v>300</v>
      </c>
      <c r="C13" s="13">
        <f>[1]Sheet1!G13</f>
        <v>300</v>
      </c>
      <c r="D13" s="13">
        <f>[1]Sheet1!H13</f>
        <v>300</v>
      </c>
      <c r="E13" s="13">
        <f>[1]Sheet1!I13</f>
        <v>300</v>
      </c>
      <c r="F13" s="13">
        <f>[1]Sheet1!J13</f>
        <v>300</v>
      </c>
      <c r="G13" s="13">
        <f>[1]Sheet1!K13</f>
        <v>300</v>
      </c>
      <c r="H13" s="13">
        <f>[1]Sheet1!L13</f>
        <v>300</v>
      </c>
      <c r="I13" s="13">
        <f>[1]Sheet1!M13</f>
        <v>300</v>
      </c>
      <c r="J13" s="13">
        <f>[1]Sheet1!N13</f>
        <v>300</v>
      </c>
      <c r="K13" s="13">
        <f>[1]Sheet1!O13</f>
        <v>300</v>
      </c>
      <c r="L13" s="13">
        <f>[1]Sheet1!P13</f>
        <v>300</v>
      </c>
      <c r="M13" s="13">
        <f>[1]Sheet1!Q13</f>
        <v>300</v>
      </c>
      <c r="N13" s="9">
        <f t="shared" si="0"/>
        <v>3600</v>
      </c>
    </row>
    <row r="14" spans="1:14" ht="15" x14ac:dyDescent="0.25">
      <c r="A14" t="str">
        <f>[1]Sheet1!A14</f>
        <v>Couriers</v>
      </c>
      <c r="B14" s="13">
        <f>[1]Sheet1!F14</f>
        <v>80</v>
      </c>
      <c r="C14" s="13">
        <f>[1]Sheet1!G14</f>
        <v>80</v>
      </c>
      <c r="D14" s="13">
        <f>[1]Sheet1!H14</f>
        <v>80</v>
      </c>
      <c r="E14" s="13">
        <f>[1]Sheet1!I14</f>
        <v>80</v>
      </c>
      <c r="F14" s="13">
        <f>[1]Sheet1!J14</f>
        <v>80</v>
      </c>
      <c r="G14" s="13">
        <f>[1]Sheet1!K14</f>
        <v>80</v>
      </c>
      <c r="H14" s="13">
        <f>[1]Sheet1!L14</f>
        <v>80</v>
      </c>
      <c r="I14" s="13">
        <f>[1]Sheet1!M14</f>
        <v>80</v>
      </c>
      <c r="J14" s="13">
        <f>[1]Sheet1!N14</f>
        <v>80</v>
      </c>
      <c r="K14" s="13">
        <f>[1]Sheet1!O14</f>
        <v>80</v>
      </c>
      <c r="L14" s="13">
        <f>[1]Sheet1!P14</f>
        <v>80</v>
      </c>
      <c r="M14" s="13">
        <f>[1]Sheet1!Q14</f>
        <v>80</v>
      </c>
      <c r="N14" s="9">
        <f t="shared" si="0"/>
        <v>960</v>
      </c>
    </row>
    <row r="15" spans="1:14" ht="15" x14ac:dyDescent="0.25">
      <c r="A15" t="str">
        <f>[1]Sheet1!A15</f>
        <v>Customer Consumables</v>
      </c>
      <c r="B15" s="13">
        <f>[1]Sheet1!F15</f>
        <v>60</v>
      </c>
      <c r="C15" s="13">
        <f>[1]Sheet1!G15</f>
        <v>60</v>
      </c>
      <c r="D15" s="13">
        <f>[1]Sheet1!H15</f>
        <v>60</v>
      </c>
      <c r="E15" s="13">
        <f>[1]Sheet1!I15</f>
        <v>60</v>
      </c>
      <c r="F15" s="13">
        <f>[1]Sheet1!J15</f>
        <v>60</v>
      </c>
      <c r="G15" s="13">
        <f>[1]Sheet1!K15</f>
        <v>60</v>
      </c>
      <c r="H15" s="13">
        <f>[1]Sheet1!L15</f>
        <v>60</v>
      </c>
      <c r="I15" s="13">
        <f>[1]Sheet1!M15</f>
        <v>60</v>
      </c>
      <c r="J15" s="13">
        <f>[1]Sheet1!N15</f>
        <v>60</v>
      </c>
      <c r="K15" s="13">
        <f>[1]Sheet1!O15</f>
        <v>60</v>
      </c>
      <c r="L15" s="13">
        <f>[1]Sheet1!P15</f>
        <v>60</v>
      </c>
      <c r="M15" s="13">
        <f>[1]Sheet1!Q15</f>
        <v>60</v>
      </c>
      <c r="N15" s="9">
        <f t="shared" si="0"/>
        <v>720</v>
      </c>
    </row>
    <row r="16" spans="1:14" ht="15" x14ac:dyDescent="0.25">
      <c r="A16" t="str">
        <f>[1]Sheet1!A16</f>
        <v>Electricity</v>
      </c>
      <c r="B16" s="13">
        <f>[1]Sheet1!F16</f>
        <v>500</v>
      </c>
      <c r="C16" s="13">
        <f>[1]Sheet1!G16</f>
        <v>0</v>
      </c>
      <c r="D16" s="13">
        <f>[1]Sheet1!H16</f>
        <v>0</v>
      </c>
      <c r="E16" s="13">
        <f>[1]Sheet1!I16</f>
        <v>500</v>
      </c>
      <c r="F16" s="13">
        <f>[1]Sheet1!J16</f>
        <v>0</v>
      </c>
      <c r="G16" s="13">
        <f>[1]Sheet1!K16</f>
        <v>0</v>
      </c>
      <c r="H16" s="13">
        <f>[1]Sheet1!L16</f>
        <v>500</v>
      </c>
      <c r="I16" s="13">
        <f>[1]Sheet1!M16</f>
        <v>0</v>
      </c>
      <c r="J16" s="13">
        <f>[1]Sheet1!N16</f>
        <v>0</v>
      </c>
      <c r="K16" s="13">
        <f>[1]Sheet1!O16</f>
        <v>500</v>
      </c>
      <c r="L16" s="13">
        <f>[1]Sheet1!P16</f>
        <v>0</v>
      </c>
      <c r="M16" s="13">
        <f>[1]Sheet1!Q16</f>
        <v>0</v>
      </c>
      <c r="N16" s="9">
        <f t="shared" si="0"/>
        <v>2000</v>
      </c>
    </row>
    <row r="17" spans="1:14" ht="15" x14ac:dyDescent="0.25">
      <c r="A17" t="str">
        <f>[1]Sheet1!A17</f>
        <v>Equipment Rental</v>
      </c>
      <c r="B17" s="13">
        <f>[1]Sheet1!F17</f>
        <v>200</v>
      </c>
      <c r="C17" s="13">
        <f>[1]Sheet1!G17</f>
        <v>200</v>
      </c>
      <c r="D17" s="13">
        <f>[1]Sheet1!H17</f>
        <v>200</v>
      </c>
      <c r="E17" s="13">
        <f>[1]Sheet1!I17</f>
        <v>200</v>
      </c>
      <c r="F17" s="13">
        <f>[1]Sheet1!J17</f>
        <v>200</v>
      </c>
      <c r="G17" s="13">
        <f>[1]Sheet1!K17</f>
        <v>200</v>
      </c>
      <c r="H17" s="13">
        <f>[1]Sheet1!L17</f>
        <v>200</v>
      </c>
      <c r="I17" s="13">
        <f>[1]Sheet1!M17</f>
        <v>200</v>
      </c>
      <c r="J17" s="13">
        <f>[1]Sheet1!N17</f>
        <v>200</v>
      </c>
      <c r="K17" s="13">
        <f>[1]Sheet1!O17</f>
        <v>200</v>
      </c>
      <c r="L17" s="13">
        <f>[1]Sheet1!P17</f>
        <v>200</v>
      </c>
      <c r="M17" s="13">
        <f>[1]Sheet1!Q17</f>
        <v>200</v>
      </c>
      <c r="N17" s="9">
        <f t="shared" si="0"/>
        <v>2400</v>
      </c>
    </row>
    <row r="18" spans="1:14" ht="15" x14ac:dyDescent="0.25">
      <c r="A18" t="str">
        <f>[1]Sheet1!A18</f>
        <v>Freight Fees</v>
      </c>
      <c r="B18" s="13">
        <f>[1]Sheet1!F18</f>
        <v>300</v>
      </c>
      <c r="C18" s="13">
        <f>[1]Sheet1!G18</f>
        <v>300</v>
      </c>
      <c r="D18" s="13">
        <f>[1]Sheet1!H18</f>
        <v>300</v>
      </c>
      <c r="E18" s="13">
        <f>[1]Sheet1!I18</f>
        <v>300</v>
      </c>
      <c r="F18" s="13">
        <f>[1]Sheet1!J18</f>
        <v>300</v>
      </c>
      <c r="G18" s="13">
        <f>[1]Sheet1!K18</f>
        <v>300</v>
      </c>
      <c r="H18" s="13">
        <f>[1]Sheet1!L18</f>
        <v>300</v>
      </c>
      <c r="I18" s="13">
        <f>[1]Sheet1!M18</f>
        <v>300</v>
      </c>
      <c r="J18" s="13">
        <f>[1]Sheet1!N18</f>
        <v>300</v>
      </c>
      <c r="K18" s="13">
        <f>[1]Sheet1!O18</f>
        <v>300</v>
      </c>
      <c r="L18" s="13">
        <f>[1]Sheet1!P18</f>
        <v>300</v>
      </c>
      <c r="M18" s="13">
        <f>[1]Sheet1!Q18</f>
        <v>300</v>
      </c>
      <c r="N18" s="9">
        <f t="shared" si="0"/>
        <v>3600</v>
      </c>
    </row>
    <row r="19" spans="1:14" ht="15" x14ac:dyDescent="0.25">
      <c r="A19" t="str">
        <f>[1]Sheet1!A19</f>
        <v>Gas</v>
      </c>
      <c r="B19" s="13">
        <f>[1]Sheet1!F19</f>
        <v>0</v>
      </c>
      <c r="C19" s="13">
        <f>[1]Sheet1!G19</f>
        <v>300</v>
      </c>
      <c r="D19" s="13">
        <f>[1]Sheet1!H19</f>
        <v>0</v>
      </c>
      <c r="E19" s="13">
        <f>[1]Sheet1!I19</f>
        <v>0</v>
      </c>
      <c r="F19" s="13">
        <f>[1]Sheet1!J19</f>
        <v>300</v>
      </c>
      <c r="G19" s="13">
        <f>[1]Sheet1!K19</f>
        <v>0</v>
      </c>
      <c r="H19" s="13">
        <f>[1]Sheet1!L19</f>
        <v>0</v>
      </c>
      <c r="I19" s="13">
        <f>[1]Sheet1!M19</f>
        <v>300</v>
      </c>
      <c r="J19" s="13">
        <f>[1]Sheet1!N19</f>
        <v>0</v>
      </c>
      <c r="K19" s="13">
        <f>[1]Sheet1!O19</f>
        <v>0</v>
      </c>
      <c r="L19" s="13">
        <f>[1]Sheet1!P19</f>
        <v>300</v>
      </c>
      <c r="M19" s="13">
        <f>[1]Sheet1!Q19</f>
        <v>0</v>
      </c>
      <c r="N19" s="9">
        <f t="shared" si="0"/>
        <v>1200</v>
      </c>
    </row>
    <row r="20" spans="1:14" ht="15" x14ac:dyDescent="0.25">
      <c r="A20" t="str">
        <f>[1]Sheet1!A20</f>
        <v>Hire Purchase Payments</v>
      </c>
      <c r="B20" s="13">
        <f>[1]Sheet1!F20</f>
        <v>650</v>
      </c>
      <c r="C20" s="13">
        <f>[1]Sheet1!G20</f>
        <v>650</v>
      </c>
      <c r="D20" s="13">
        <f>[1]Sheet1!H20</f>
        <v>650</v>
      </c>
      <c r="E20" s="13">
        <f>[1]Sheet1!I20</f>
        <v>650</v>
      </c>
      <c r="F20" s="13">
        <f>[1]Sheet1!J20</f>
        <v>650</v>
      </c>
      <c r="G20" s="13">
        <f>[1]Sheet1!K20</f>
        <v>650</v>
      </c>
      <c r="H20" s="13">
        <f>[1]Sheet1!L20</f>
        <v>650</v>
      </c>
      <c r="I20" s="13">
        <f>[1]Sheet1!M20</f>
        <v>650</v>
      </c>
      <c r="J20" s="13">
        <f>[1]Sheet1!N20</f>
        <v>650</v>
      </c>
      <c r="K20" s="13">
        <f>[1]Sheet1!O20</f>
        <v>650</v>
      </c>
      <c r="L20" s="13">
        <f>[1]Sheet1!P20</f>
        <v>650</v>
      </c>
      <c r="M20" s="13">
        <f>[1]Sheet1!Q20</f>
        <v>650</v>
      </c>
      <c r="N20" s="9">
        <f t="shared" si="0"/>
        <v>7800</v>
      </c>
    </row>
    <row r="21" spans="1:14" ht="15" x14ac:dyDescent="0.25">
      <c r="A21" t="str">
        <f>[1]Sheet1!A21</f>
        <v>Insurance</v>
      </c>
      <c r="B21" s="13">
        <f>[1]Sheet1!F21</f>
        <v>0</v>
      </c>
      <c r="C21" s="13">
        <f>[1]Sheet1!G21</f>
        <v>0</v>
      </c>
      <c r="D21" s="13">
        <f>[1]Sheet1!H21</f>
        <v>0</v>
      </c>
      <c r="E21" s="13">
        <f>[1]Sheet1!I21</f>
        <v>0</v>
      </c>
      <c r="F21" s="13">
        <f>[1]Sheet1!J21</f>
        <v>0</v>
      </c>
      <c r="G21" s="13">
        <f>[1]Sheet1!K21</f>
        <v>0</v>
      </c>
      <c r="H21" s="13">
        <f>[1]Sheet1!L21</f>
        <v>0</v>
      </c>
      <c r="I21" s="13">
        <f>[1]Sheet1!M21</f>
        <v>0</v>
      </c>
      <c r="J21" s="13">
        <f>[1]Sheet1!N21</f>
        <v>0</v>
      </c>
      <c r="K21" s="13">
        <f>[1]Sheet1!O21</f>
        <v>3000</v>
      </c>
      <c r="L21" s="13">
        <f>[1]Sheet1!P21</f>
        <v>0</v>
      </c>
      <c r="M21" s="13">
        <f>[1]Sheet1!Q21</f>
        <v>0</v>
      </c>
      <c r="N21" s="9">
        <f t="shared" si="0"/>
        <v>3000</v>
      </c>
    </row>
    <row r="22" spans="1:14" ht="15" x14ac:dyDescent="0.25">
      <c r="A22" t="str">
        <f>[1]Sheet1!A22</f>
        <v>Interest Expense</v>
      </c>
      <c r="B22" s="13">
        <f>[1]Sheet1!F22</f>
        <v>520</v>
      </c>
      <c r="C22" s="13">
        <f>[1]Sheet1!G22</f>
        <v>520</v>
      </c>
      <c r="D22" s="13">
        <f>[1]Sheet1!H22</f>
        <v>520</v>
      </c>
      <c r="E22" s="13">
        <f>[1]Sheet1!I22</f>
        <v>520</v>
      </c>
      <c r="F22" s="13">
        <f>[1]Sheet1!J22</f>
        <v>520</v>
      </c>
      <c r="G22" s="13">
        <f>[1]Sheet1!K22</f>
        <v>520</v>
      </c>
      <c r="H22" s="13">
        <f>[1]Sheet1!L22</f>
        <v>520</v>
      </c>
      <c r="I22" s="13">
        <f>[1]Sheet1!M22</f>
        <v>520</v>
      </c>
      <c r="J22" s="13">
        <f>[1]Sheet1!N22</f>
        <v>520</v>
      </c>
      <c r="K22" s="13">
        <f>[1]Sheet1!O22</f>
        <v>520</v>
      </c>
      <c r="L22" s="13">
        <f>[1]Sheet1!P22</f>
        <v>520</v>
      </c>
      <c r="M22" s="13">
        <f>[1]Sheet1!Q22</f>
        <v>520</v>
      </c>
      <c r="N22" s="9">
        <f t="shared" si="0"/>
        <v>6240</v>
      </c>
    </row>
    <row r="23" spans="1:14" ht="15" x14ac:dyDescent="0.25">
      <c r="A23" t="str">
        <f>[1]Sheet1!A23</f>
        <v>Internet Fees</v>
      </c>
      <c r="B23" s="13">
        <f>[1]Sheet1!F23</f>
        <v>150</v>
      </c>
      <c r="C23" s="13">
        <f>[1]Sheet1!G23</f>
        <v>0</v>
      </c>
      <c r="D23" s="13">
        <f>[1]Sheet1!H23</f>
        <v>0</v>
      </c>
      <c r="E23" s="13">
        <f>[1]Sheet1!I23</f>
        <v>150</v>
      </c>
      <c r="F23" s="13">
        <f>[1]Sheet1!J23</f>
        <v>0</v>
      </c>
      <c r="G23" s="13">
        <f>[1]Sheet1!K23</f>
        <v>0</v>
      </c>
      <c r="H23" s="13">
        <f>[1]Sheet1!L23</f>
        <v>150</v>
      </c>
      <c r="I23" s="13">
        <f>[1]Sheet1!M23</f>
        <v>0</v>
      </c>
      <c r="J23" s="13">
        <f>[1]Sheet1!N23</f>
        <v>0</v>
      </c>
      <c r="K23" s="13">
        <f>[1]Sheet1!O23</f>
        <v>150</v>
      </c>
      <c r="L23" s="13">
        <f>[1]Sheet1!P23</f>
        <v>0</v>
      </c>
      <c r="M23" s="13">
        <f>[1]Sheet1!Q23</f>
        <v>0</v>
      </c>
      <c r="N23" s="9">
        <f t="shared" si="0"/>
        <v>600</v>
      </c>
    </row>
    <row r="24" spans="1:14" ht="15" x14ac:dyDescent="0.25">
      <c r="A24" t="str">
        <f>[1]Sheet1!A24</f>
        <v>Lease Expenses</v>
      </c>
      <c r="B24" s="13">
        <f>[1]Sheet1!F24</f>
        <v>800</v>
      </c>
      <c r="C24" s="13">
        <f>[1]Sheet1!G24</f>
        <v>800</v>
      </c>
      <c r="D24" s="13">
        <f>[1]Sheet1!H24</f>
        <v>800</v>
      </c>
      <c r="E24" s="13">
        <f>[1]Sheet1!I24</f>
        <v>800</v>
      </c>
      <c r="F24" s="13">
        <f>[1]Sheet1!J24</f>
        <v>800</v>
      </c>
      <c r="G24" s="13">
        <f>[1]Sheet1!K24</f>
        <v>800</v>
      </c>
      <c r="H24" s="13">
        <f>[1]Sheet1!L24</f>
        <v>800</v>
      </c>
      <c r="I24" s="13">
        <f>[1]Sheet1!M24</f>
        <v>800</v>
      </c>
      <c r="J24" s="13">
        <f>[1]Sheet1!N24</f>
        <v>800</v>
      </c>
      <c r="K24" s="13">
        <f>[1]Sheet1!O24</f>
        <v>800</v>
      </c>
      <c r="L24" s="13">
        <f>[1]Sheet1!P24</f>
        <v>800</v>
      </c>
      <c r="M24" s="13">
        <f>[1]Sheet1!Q24</f>
        <v>800</v>
      </c>
      <c r="N24" s="9">
        <f t="shared" si="0"/>
        <v>9600</v>
      </c>
    </row>
    <row r="25" spans="1:14" ht="15" x14ac:dyDescent="0.25">
      <c r="A25" t="str">
        <f>[1]Sheet1!A25</f>
        <v>License Fees</v>
      </c>
      <c r="B25" s="13">
        <f>[1]Sheet1!F25</f>
        <v>700</v>
      </c>
      <c r="C25" s="13">
        <f>[1]Sheet1!G25</f>
        <v>0</v>
      </c>
      <c r="D25" s="13">
        <f>[1]Sheet1!H25</f>
        <v>0</v>
      </c>
      <c r="E25" s="13">
        <f>[1]Sheet1!I25</f>
        <v>0</v>
      </c>
      <c r="F25" s="13">
        <f>[1]Sheet1!J25</f>
        <v>0</v>
      </c>
      <c r="G25" s="13">
        <f>[1]Sheet1!K25</f>
        <v>0</v>
      </c>
      <c r="H25" s="13">
        <f>[1]Sheet1!L25</f>
        <v>0</v>
      </c>
      <c r="I25" s="13">
        <f>[1]Sheet1!M25</f>
        <v>0</v>
      </c>
      <c r="J25" s="13">
        <f>[1]Sheet1!N25</f>
        <v>0</v>
      </c>
      <c r="K25" s="13">
        <f>[1]Sheet1!O25</f>
        <v>500</v>
      </c>
      <c r="L25" s="13">
        <f>[1]Sheet1!P25</f>
        <v>0</v>
      </c>
      <c r="M25" s="13">
        <f>[1]Sheet1!Q25</f>
        <v>0</v>
      </c>
      <c r="N25" s="9">
        <f t="shared" si="0"/>
        <v>1200</v>
      </c>
    </row>
    <row r="26" spans="1:14" ht="15" x14ac:dyDescent="0.25">
      <c r="A26" t="str">
        <f>[1]Sheet1!A26</f>
        <v>Merchant Fees</v>
      </c>
      <c r="B26" s="13">
        <f>[1]Sheet1!F26</f>
        <v>320</v>
      </c>
      <c r="C26" s="13">
        <f>[1]Sheet1!G26</f>
        <v>320</v>
      </c>
      <c r="D26" s="13">
        <f>[1]Sheet1!H26</f>
        <v>320</v>
      </c>
      <c r="E26" s="13">
        <f>[1]Sheet1!I26</f>
        <v>320</v>
      </c>
      <c r="F26" s="13">
        <f>[1]Sheet1!J26</f>
        <v>320</v>
      </c>
      <c r="G26" s="13">
        <f>[1]Sheet1!K26</f>
        <v>320</v>
      </c>
      <c r="H26" s="13">
        <f>[1]Sheet1!L26</f>
        <v>320</v>
      </c>
      <c r="I26" s="13">
        <f>[1]Sheet1!M26</f>
        <v>320</v>
      </c>
      <c r="J26" s="13">
        <f>[1]Sheet1!N26</f>
        <v>320</v>
      </c>
      <c r="K26" s="13">
        <f>[1]Sheet1!O26</f>
        <v>320</v>
      </c>
      <c r="L26" s="13">
        <f>[1]Sheet1!P26</f>
        <v>320</v>
      </c>
      <c r="M26" s="13">
        <f>[1]Sheet1!Q26</f>
        <v>320</v>
      </c>
      <c r="N26" s="9">
        <f t="shared" si="0"/>
        <v>3840</v>
      </c>
    </row>
    <row r="27" spans="1:14" ht="15" x14ac:dyDescent="0.25">
      <c r="A27" t="str">
        <f>[1]Sheet1!A27</f>
        <v xml:space="preserve">Motor Vehicle rego &amp; insurance </v>
      </c>
      <c r="B27" s="13">
        <f>[1]Sheet1!F27</f>
        <v>0</v>
      </c>
      <c r="C27" s="13">
        <f>[1]Sheet1!G27</f>
        <v>0</v>
      </c>
      <c r="D27" s="13">
        <f>[1]Sheet1!H27</f>
        <v>0</v>
      </c>
      <c r="E27" s="13">
        <f>[1]Sheet1!I27</f>
        <v>0</v>
      </c>
      <c r="F27" s="13">
        <f>[1]Sheet1!J27</f>
        <v>0</v>
      </c>
      <c r="G27" s="13">
        <f>[1]Sheet1!K27</f>
        <v>0</v>
      </c>
      <c r="H27" s="13">
        <f>[1]Sheet1!L27</f>
        <v>0</v>
      </c>
      <c r="I27" s="13">
        <f>[1]Sheet1!M27</f>
        <v>0</v>
      </c>
      <c r="J27" s="13">
        <f>[1]Sheet1!N27</f>
        <v>1500</v>
      </c>
      <c r="K27" s="13">
        <f>[1]Sheet1!O27</f>
        <v>0</v>
      </c>
      <c r="L27" s="13">
        <f>[1]Sheet1!P27</f>
        <v>0</v>
      </c>
      <c r="M27" s="13">
        <f>[1]Sheet1!Q27</f>
        <v>0</v>
      </c>
      <c r="N27" s="9">
        <f t="shared" si="0"/>
        <v>1500</v>
      </c>
    </row>
    <row r="28" spans="1:14" ht="15" x14ac:dyDescent="0.25">
      <c r="A28" t="str">
        <f>[1]Sheet1!A28</f>
        <v>Motor Vehicle Fuel</v>
      </c>
      <c r="B28" s="13">
        <f>[1]Sheet1!F28</f>
        <v>346.66666666666669</v>
      </c>
      <c r="C28" s="13">
        <f>[1]Sheet1!G28</f>
        <v>346.66666666666669</v>
      </c>
      <c r="D28" s="13">
        <f>[1]Sheet1!H28</f>
        <v>346.66666666666669</v>
      </c>
      <c r="E28" s="13">
        <f>[1]Sheet1!I28</f>
        <v>346.66666666666669</v>
      </c>
      <c r="F28" s="13">
        <f>[1]Sheet1!J28</f>
        <v>346.66666666666669</v>
      </c>
      <c r="G28" s="13">
        <f>[1]Sheet1!K28</f>
        <v>346.66666666666669</v>
      </c>
      <c r="H28" s="13">
        <f>[1]Sheet1!L28</f>
        <v>346.66666666666669</v>
      </c>
      <c r="I28" s="13">
        <f>[1]Sheet1!M28</f>
        <v>346.66666666666669</v>
      </c>
      <c r="J28" s="13">
        <f>[1]Sheet1!N28</f>
        <v>346.66666666666669</v>
      </c>
      <c r="K28" s="13">
        <f>[1]Sheet1!O28</f>
        <v>346.66666666666669</v>
      </c>
      <c r="L28" s="13">
        <f>[1]Sheet1!P28</f>
        <v>346.66666666666669</v>
      </c>
      <c r="M28" s="13">
        <f>[1]Sheet1!Q28</f>
        <v>346.66666666666669</v>
      </c>
      <c r="N28" s="9">
        <f t="shared" si="0"/>
        <v>4159.9999999999991</v>
      </c>
    </row>
    <row r="29" spans="1:14" ht="15" x14ac:dyDescent="0.25">
      <c r="A29" t="str">
        <f>[1]Sheet1!A29</f>
        <v>Motor Vehicle Repairs &amp; Maint</v>
      </c>
      <c r="B29" s="13">
        <f>[1]Sheet1!F29</f>
        <v>166.66666666666666</v>
      </c>
      <c r="C29" s="13">
        <f>[1]Sheet1!G29</f>
        <v>166.66666666666666</v>
      </c>
      <c r="D29" s="13">
        <f>[1]Sheet1!H29</f>
        <v>166.66666666666666</v>
      </c>
      <c r="E29" s="13">
        <f>[1]Sheet1!I29</f>
        <v>166.66666666666666</v>
      </c>
      <c r="F29" s="13">
        <f>[1]Sheet1!J29</f>
        <v>166.66666666666666</v>
      </c>
      <c r="G29" s="13">
        <f>[1]Sheet1!K29</f>
        <v>166.66666666666666</v>
      </c>
      <c r="H29" s="13">
        <f>[1]Sheet1!L29</f>
        <v>166.66666666666666</v>
      </c>
      <c r="I29" s="13">
        <f>[1]Sheet1!M29</f>
        <v>166.66666666666666</v>
      </c>
      <c r="J29" s="13">
        <f>[1]Sheet1!N29</f>
        <v>166.66666666666666</v>
      </c>
      <c r="K29" s="13">
        <f>[1]Sheet1!O29</f>
        <v>166.66666666666666</v>
      </c>
      <c r="L29" s="13">
        <f>[1]Sheet1!P29</f>
        <v>166.66666666666666</v>
      </c>
      <c r="M29" s="13">
        <f>[1]Sheet1!Q29</f>
        <v>166.66666666666666</v>
      </c>
      <c r="N29" s="9">
        <f t="shared" si="0"/>
        <v>2000.0000000000002</v>
      </c>
    </row>
    <row r="30" spans="1:14" ht="15" x14ac:dyDescent="0.25">
      <c r="A30" t="str">
        <f>[1]Sheet1!A30</f>
        <v>Motor Vehicle Tolls</v>
      </c>
      <c r="B30" s="13">
        <f>[1]Sheet1!F30</f>
        <v>303.33333333333331</v>
      </c>
      <c r="C30" s="13">
        <f>[1]Sheet1!G30</f>
        <v>303.33333333333331</v>
      </c>
      <c r="D30" s="13">
        <f>[1]Sheet1!H30</f>
        <v>303.33333333333331</v>
      </c>
      <c r="E30" s="13">
        <f>[1]Sheet1!I30</f>
        <v>303.33333333333331</v>
      </c>
      <c r="F30" s="13">
        <f>[1]Sheet1!J30</f>
        <v>303.33333333333331</v>
      </c>
      <c r="G30" s="13">
        <f>[1]Sheet1!K30</f>
        <v>303.33333333333331</v>
      </c>
      <c r="H30" s="13">
        <f>[1]Sheet1!L30</f>
        <v>303.33333333333331</v>
      </c>
      <c r="I30" s="13">
        <f>[1]Sheet1!M30</f>
        <v>303.33333333333331</v>
      </c>
      <c r="J30" s="13">
        <f>[1]Sheet1!N30</f>
        <v>303.33333333333331</v>
      </c>
      <c r="K30" s="13">
        <f>[1]Sheet1!O30</f>
        <v>303.33333333333331</v>
      </c>
      <c r="L30" s="13">
        <f>[1]Sheet1!P30</f>
        <v>303.33333333333331</v>
      </c>
      <c r="M30" s="13">
        <f>[1]Sheet1!Q30</f>
        <v>303.33333333333331</v>
      </c>
      <c r="N30" s="9">
        <f t="shared" si="0"/>
        <v>3640.0000000000005</v>
      </c>
    </row>
    <row r="31" spans="1:14" ht="15" x14ac:dyDescent="0.25">
      <c r="A31" t="str">
        <f>[1]Sheet1!A31</f>
        <v>Office Supplies</v>
      </c>
      <c r="B31" s="13">
        <f>[1]Sheet1!F31</f>
        <v>150</v>
      </c>
      <c r="C31" s="13">
        <f>[1]Sheet1!G31</f>
        <v>150</v>
      </c>
      <c r="D31" s="13">
        <f>[1]Sheet1!H31</f>
        <v>150</v>
      </c>
      <c r="E31" s="13">
        <f>[1]Sheet1!I31</f>
        <v>150</v>
      </c>
      <c r="F31" s="13">
        <f>[1]Sheet1!J31</f>
        <v>150</v>
      </c>
      <c r="G31" s="13">
        <f>[1]Sheet1!K31</f>
        <v>150</v>
      </c>
      <c r="H31" s="13">
        <f>[1]Sheet1!L31</f>
        <v>150</v>
      </c>
      <c r="I31" s="13">
        <f>[1]Sheet1!M31</f>
        <v>150</v>
      </c>
      <c r="J31" s="13">
        <f>[1]Sheet1!N31</f>
        <v>150</v>
      </c>
      <c r="K31" s="13">
        <f>[1]Sheet1!O31</f>
        <v>150</v>
      </c>
      <c r="L31" s="13">
        <f>[1]Sheet1!P31</f>
        <v>150</v>
      </c>
      <c r="M31" s="13">
        <f>[1]Sheet1!Q31</f>
        <v>150</v>
      </c>
      <c r="N31" s="9">
        <f t="shared" si="0"/>
        <v>1800</v>
      </c>
    </row>
    <row r="32" spans="1:14" ht="15" x14ac:dyDescent="0.25">
      <c r="A32" t="str">
        <f>[1]Sheet1!A32</f>
        <v>Parking</v>
      </c>
      <c r="B32" s="13">
        <f>[1]Sheet1!F32</f>
        <v>151.66666666666666</v>
      </c>
      <c r="C32" s="13">
        <f>[1]Sheet1!G32</f>
        <v>151.66666666666666</v>
      </c>
      <c r="D32" s="13">
        <f>[1]Sheet1!H32</f>
        <v>151.66666666666666</v>
      </c>
      <c r="E32" s="13">
        <f>[1]Sheet1!I32</f>
        <v>151.66666666666666</v>
      </c>
      <c r="F32" s="13">
        <f>[1]Sheet1!J32</f>
        <v>151.66666666666666</v>
      </c>
      <c r="G32" s="13">
        <f>[1]Sheet1!K32</f>
        <v>151.66666666666666</v>
      </c>
      <c r="H32" s="13">
        <f>[1]Sheet1!L32</f>
        <v>151.66666666666666</v>
      </c>
      <c r="I32" s="13">
        <f>[1]Sheet1!M32</f>
        <v>151.66666666666666</v>
      </c>
      <c r="J32" s="13">
        <f>[1]Sheet1!N32</f>
        <v>151.66666666666666</v>
      </c>
      <c r="K32" s="13">
        <f>[1]Sheet1!O32</f>
        <v>151.66666666666666</v>
      </c>
      <c r="L32" s="13">
        <f>[1]Sheet1!P32</f>
        <v>151.66666666666666</v>
      </c>
      <c r="M32" s="13">
        <f>[1]Sheet1!Q32</f>
        <v>151.66666666666666</v>
      </c>
      <c r="N32" s="9">
        <f t="shared" si="0"/>
        <v>1820.0000000000002</v>
      </c>
    </row>
    <row r="33" spans="1:14" ht="15" x14ac:dyDescent="0.25">
      <c r="A33" t="str">
        <f>[1]Sheet1!A33</f>
        <v>Professional Memberships</v>
      </c>
      <c r="B33" s="13">
        <f>[1]Sheet1!F33</f>
        <v>0</v>
      </c>
      <c r="C33" s="13">
        <f>[1]Sheet1!G33</f>
        <v>1800</v>
      </c>
      <c r="D33" s="13">
        <f>[1]Sheet1!H33</f>
        <v>0</v>
      </c>
      <c r="E33" s="13">
        <f>[1]Sheet1!I33</f>
        <v>0</v>
      </c>
      <c r="F33" s="13">
        <f>[1]Sheet1!J33</f>
        <v>0</v>
      </c>
      <c r="G33" s="13">
        <f>[1]Sheet1!K33</f>
        <v>0</v>
      </c>
      <c r="H33" s="13">
        <f>[1]Sheet1!L33</f>
        <v>0</v>
      </c>
      <c r="I33" s="13">
        <f>[1]Sheet1!M33</f>
        <v>0</v>
      </c>
      <c r="J33" s="13">
        <f>[1]Sheet1!N33</f>
        <v>0</v>
      </c>
      <c r="K33" s="13">
        <f>[1]Sheet1!O33</f>
        <v>0</v>
      </c>
      <c r="L33" s="13">
        <f>[1]Sheet1!P33</f>
        <v>0</v>
      </c>
      <c r="M33" s="13">
        <f>[1]Sheet1!Q33</f>
        <v>0</v>
      </c>
      <c r="N33" s="9">
        <f t="shared" si="0"/>
        <v>1800</v>
      </c>
    </row>
    <row r="34" spans="1:14" ht="15" x14ac:dyDescent="0.25">
      <c r="A34" t="str">
        <f>[1]Sheet1!A34</f>
        <v>Rates</v>
      </c>
      <c r="B34" s="13">
        <f>[1]Sheet1!F34</f>
        <v>400</v>
      </c>
      <c r="C34" s="13">
        <f>[1]Sheet1!G34</f>
        <v>0</v>
      </c>
      <c r="D34" s="13">
        <f>[1]Sheet1!H34</f>
        <v>0</v>
      </c>
      <c r="E34" s="13">
        <f>[1]Sheet1!I34</f>
        <v>400</v>
      </c>
      <c r="F34" s="13">
        <f>[1]Sheet1!J34</f>
        <v>0</v>
      </c>
      <c r="G34" s="13">
        <f>[1]Sheet1!K34</f>
        <v>0</v>
      </c>
      <c r="H34" s="13">
        <f>[1]Sheet1!L34</f>
        <v>400</v>
      </c>
      <c r="I34" s="13">
        <f>[1]Sheet1!M34</f>
        <v>0</v>
      </c>
      <c r="J34" s="13">
        <f>[1]Sheet1!N34</f>
        <v>0</v>
      </c>
      <c r="K34" s="13">
        <f>[1]Sheet1!O34</f>
        <v>400</v>
      </c>
      <c r="L34" s="13">
        <f>[1]Sheet1!P34</f>
        <v>0</v>
      </c>
      <c r="M34" s="13">
        <f>[1]Sheet1!Q34</f>
        <v>0</v>
      </c>
      <c r="N34" s="9">
        <f t="shared" si="0"/>
        <v>1600</v>
      </c>
    </row>
    <row r="35" spans="1:14" ht="15" x14ac:dyDescent="0.25">
      <c r="A35" t="str">
        <f>[1]Sheet1!A35</f>
        <v>Rental Expense</v>
      </c>
      <c r="B35" s="13">
        <f>[1]Sheet1!F35</f>
        <v>3250</v>
      </c>
      <c r="C35" s="13">
        <f>[1]Sheet1!G35</f>
        <v>3250</v>
      </c>
      <c r="D35" s="13">
        <f>[1]Sheet1!H35</f>
        <v>3250</v>
      </c>
      <c r="E35" s="13">
        <f>[1]Sheet1!I35</f>
        <v>3250</v>
      </c>
      <c r="F35" s="13">
        <f>[1]Sheet1!J35</f>
        <v>3250</v>
      </c>
      <c r="G35" s="13">
        <f>[1]Sheet1!K35</f>
        <v>3250</v>
      </c>
      <c r="H35" s="13">
        <f>[1]Sheet1!L35</f>
        <v>3250</v>
      </c>
      <c r="I35" s="13">
        <f>[1]Sheet1!M35</f>
        <v>3250</v>
      </c>
      <c r="J35" s="13">
        <f>[1]Sheet1!N35</f>
        <v>3250</v>
      </c>
      <c r="K35" s="13">
        <f>[1]Sheet1!O35</f>
        <v>3250</v>
      </c>
      <c r="L35" s="13">
        <f>[1]Sheet1!P35</f>
        <v>3250</v>
      </c>
      <c r="M35" s="13">
        <f>[1]Sheet1!Q35</f>
        <v>3250</v>
      </c>
      <c r="N35" s="9">
        <f t="shared" si="0"/>
        <v>39000</v>
      </c>
    </row>
    <row r="36" spans="1:14" ht="15" x14ac:dyDescent="0.25">
      <c r="A36" t="str">
        <f>[1]Sheet1!A36</f>
        <v>Repairs and Maintenance</v>
      </c>
      <c r="B36" s="13">
        <f>[1]Sheet1!F36</f>
        <v>500</v>
      </c>
      <c r="C36" s="13">
        <f>[1]Sheet1!G36</f>
        <v>500</v>
      </c>
      <c r="D36" s="13">
        <f>[1]Sheet1!H36</f>
        <v>500</v>
      </c>
      <c r="E36" s="13">
        <f>[1]Sheet1!I36</f>
        <v>500</v>
      </c>
      <c r="F36" s="13">
        <f>[1]Sheet1!J36</f>
        <v>500</v>
      </c>
      <c r="G36" s="13">
        <f>[1]Sheet1!K36</f>
        <v>500</v>
      </c>
      <c r="H36" s="13">
        <f>[1]Sheet1!L36</f>
        <v>500</v>
      </c>
      <c r="I36" s="13">
        <f>[1]Sheet1!M36</f>
        <v>500</v>
      </c>
      <c r="J36" s="13">
        <f>[1]Sheet1!N36</f>
        <v>500</v>
      </c>
      <c r="K36" s="13">
        <f>[1]Sheet1!O36</f>
        <v>500</v>
      </c>
      <c r="L36" s="13">
        <f>[1]Sheet1!P36</f>
        <v>500</v>
      </c>
      <c r="M36" s="13">
        <f>[1]Sheet1!Q36</f>
        <v>500</v>
      </c>
      <c r="N36" s="9">
        <f t="shared" si="0"/>
        <v>6000</v>
      </c>
    </row>
    <row r="37" spans="1:14" ht="15" x14ac:dyDescent="0.25">
      <c r="A37" t="str">
        <f>[1]Sheet1!A37</f>
        <v>Replacements</v>
      </c>
      <c r="B37" s="13">
        <f>[1]Sheet1!F37</f>
        <v>250</v>
      </c>
      <c r="C37" s="13">
        <f>[1]Sheet1!G37</f>
        <v>250</v>
      </c>
      <c r="D37" s="13">
        <f>[1]Sheet1!H37</f>
        <v>250</v>
      </c>
      <c r="E37" s="13">
        <f>[1]Sheet1!I37</f>
        <v>250</v>
      </c>
      <c r="F37" s="13">
        <f>[1]Sheet1!J37</f>
        <v>250</v>
      </c>
      <c r="G37" s="13">
        <f>[1]Sheet1!K37</f>
        <v>250</v>
      </c>
      <c r="H37" s="13">
        <f>[1]Sheet1!L37</f>
        <v>250</v>
      </c>
      <c r="I37" s="13">
        <f>[1]Sheet1!M37</f>
        <v>250</v>
      </c>
      <c r="J37" s="13">
        <f>[1]Sheet1!N37</f>
        <v>250</v>
      </c>
      <c r="K37" s="13">
        <f>[1]Sheet1!O37</f>
        <v>250</v>
      </c>
      <c r="L37" s="13">
        <f>[1]Sheet1!P37</f>
        <v>250</v>
      </c>
      <c r="M37" s="13">
        <f>[1]Sheet1!Q37</f>
        <v>250</v>
      </c>
      <c r="N37" s="9">
        <f t="shared" si="0"/>
        <v>3000</v>
      </c>
    </row>
    <row r="38" spans="1:14" ht="15" x14ac:dyDescent="0.25">
      <c r="A38" t="str">
        <f>[1]Sheet1!A38</f>
        <v>Security Expenses</v>
      </c>
      <c r="B38" s="13">
        <f>[1]Sheet1!F38</f>
        <v>120</v>
      </c>
      <c r="C38" s="13">
        <f>[1]Sheet1!G38</f>
        <v>120</v>
      </c>
      <c r="D38" s="13">
        <f>[1]Sheet1!H38</f>
        <v>120</v>
      </c>
      <c r="E38" s="13">
        <f>[1]Sheet1!I38</f>
        <v>120</v>
      </c>
      <c r="F38" s="13">
        <f>[1]Sheet1!J38</f>
        <v>120</v>
      </c>
      <c r="G38" s="13">
        <f>[1]Sheet1!K38</f>
        <v>120</v>
      </c>
      <c r="H38" s="13">
        <f>[1]Sheet1!L38</f>
        <v>120</v>
      </c>
      <c r="I38" s="13">
        <f>[1]Sheet1!M38</f>
        <v>120</v>
      </c>
      <c r="J38" s="13">
        <f>[1]Sheet1!N38</f>
        <v>120</v>
      </c>
      <c r="K38" s="13">
        <f>[1]Sheet1!O38</f>
        <v>120</v>
      </c>
      <c r="L38" s="13">
        <f>[1]Sheet1!P38</f>
        <v>120</v>
      </c>
      <c r="M38" s="13">
        <f>[1]Sheet1!Q38</f>
        <v>120</v>
      </c>
      <c r="N38" s="9">
        <f t="shared" si="0"/>
        <v>1440</v>
      </c>
    </row>
    <row r="39" spans="1:14" x14ac:dyDescent="0.3">
      <c r="A39" t="str">
        <f>[1]Sheet1!A39</f>
        <v>Staff Amenities</v>
      </c>
      <c r="B39" s="13">
        <f>[1]Sheet1!F39</f>
        <v>300</v>
      </c>
      <c r="C39" s="13">
        <f>[1]Sheet1!G39</f>
        <v>300</v>
      </c>
      <c r="D39" s="13">
        <f>[1]Sheet1!H39</f>
        <v>300</v>
      </c>
      <c r="E39" s="13">
        <f>[1]Sheet1!I39</f>
        <v>300</v>
      </c>
      <c r="F39" s="13">
        <f>[1]Sheet1!J39</f>
        <v>300</v>
      </c>
      <c r="G39" s="13">
        <f>[1]Sheet1!K39</f>
        <v>300</v>
      </c>
      <c r="H39" s="13">
        <f>[1]Sheet1!L39</f>
        <v>300</v>
      </c>
      <c r="I39" s="13">
        <f>[1]Sheet1!M39</f>
        <v>300</v>
      </c>
      <c r="J39" s="13">
        <f>[1]Sheet1!N39</f>
        <v>300</v>
      </c>
      <c r="K39" s="13">
        <f>[1]Sheet1!O39</f>
        <v>300</v>
      </c>
      <c r="L39" s="13">
        <f>[1]Sheet1!P39</f>
        <v>300</v>
      </c>
      <c r="M39" s="13">
        <f>[1]Sheet1!Q39</f>
        <v>300</v>
      </c>
      <c r="N39" s="9">
        <f t="shared" si="0"/>
        <v>3600</v>
      </c>
    </row>
    <row r="40" spans="1:14" x14ac:dyDescent="0.3">
      <c r="A40" t="str">
        <f>[1]Sheet1!A40</f>
        <v>Storage Expenses</v>
      </c>
      <c r="B40" s="13">
        <f>[1]Sheet1!F40</f>
        <v>150</v>
      </c>
      <c r="C40" s="13">
        <f>[1]Sheet1!G40</f>
        <v>150</v>
      </c>
      <c r="D40" s="13">
        <f>[1]Sheet1!H40</f>
        <v>150</v>
      </c>
      <c r="E40" s="13">
        <f>[1]Sheet1!I40</f>
        <v>150</v>
      </c>
      <c r="F40" s="13">
        <f>[1]Sheet1!J40</f>
        <v>150</v>
      </c>
      <c r="G40" s="13">
        <f>[1]Sheet1!K40</f>
        <v>150</v>
      </c>
      <c r="H40" s="13">
        <f>[1]Sheet1!L40</f>
        <v>150</v>
      </c>
      <c r="I40" s="13">
        <f>[1]Sheet1!M40</f>
        <v>150</v>
      </c>
      <c r="J40" s="13">
        <f>[1]Sheet1!N40</f>
        <v>150</v>
      </c>
      <c r="K40" s="13">
        <f>[1]Sheet1!O40</f>
        <v>150</v>
      </c>
      <c r="L40" s="13">
        <f>[1]Sheet1!P40</f>
        <v>150</v>
      </c>
      <c r="M40" s="13">
        <f>[1]Sheet1!Q40</f>
        <v>150</v>
      </c>
      <c r="N40" s="9">
        <f t="shared" si="0"/>
        <v>1800</v>
      </c>
    </row>
    <row r="41" spans="1:14" x14ac:dyDescent="0.3">
      <c r="A41" t="str">
        <f>[1]Sheet1!A41</f>
        <v>Subcontractor Expenses</v>
      </c>
      <c r="B41" s="13">
        <f>[1]Sheet1!F41</f>
        <v>520</v>
      </c>
      <c r="C41" s="13">
        <f>[1]Sheet1!G41</f>
        <v>520</v>
      </c>
      <c r="D41" s="13">
        <f>[1]Sheet1!H41</f>
        <v>520</v>
      </c>
      <c r="E41" s="13">
        <f>[1]Sheet1!I41</f>
        <v>520</v>
      </c>
      <c r="F41" s="13">
        <f>[1]Sheet1!J41</f>
        <v>520</v>
      </c>
      <c r="G41" s="13">
        <f>[1]Sheet1!K41</f>
        <v>520</v>
      </c>
      <c r="H41" s="13">
        <f>[1]Sheet1!L41</f>
        <v>520</v>
      </c>
      <c r="I41" s="13">
        <f>[1]Sheet1!M41</f>
        <v>520</v>
      </c>
      <c r="J41" s="13">
        <f>[1]Sheet1!N41</f>
        <v>520</v>
      </c>
      <c r="K41" s="13">
        <f>[1]Sheet1!O41</f>
        <v>520</v>
      </c>
      <c r="L41" s="13">
        <f>[1]Sheet1!P41</f>
        <v>520</v>
      </c>
      <c r="M41" s="13">
        <f>[1]Sheet1!Q41</f>
        <v>520</v>
      </c>
      <c r="N41" s="9">
        <f t="shared" si="0"/>
        <v>6240</v>
      </c>
    </row>
    <row r="42" spans="1:14" x14ac:dyDescent="0.3">
      <c r="A42" t="str">
        <f>[1]Sheet1!A42</f>
        <v>Subscription and Dues</v>
      </c>
      <c r="B42" s="13">
        <f>[1]Sheet1!F42</f>
        <v>200</v>
      </c>
      <c r="C42" s="13">
        <f>[1]Sheet1!G42</f>
        <v>0</v>
      </c>
      <c r="D42" s="13">
        <f>[1]Sheet1!H42</f>
        <v>500</v>
      </c>
      <c r="E42" s="13">
        <f>[1]Sheet1!I42</f>
        <v>0</v>
      </c>
      <c r="F42" s="13">
        <f>[1]Sheet1!J42</f>
        <v>0</v>
      </c>
      <c r="G42" s="13">
        <f>[1]Sheet1!K42</f>
        <v>0</v>
      </c>
      <c r="H42" s="13">
        <f>[1]Sheet1!L42</f>
        <v>0</v>
      </c>
      <c r="I42" s="13">
        <f>[1]Sheet1!M42</f>
        <v>300</v>
      </c>
      <c r="J42" s="13">
        <f>[1]Sheet1!N42</f>
        <v>0</v>
      </c>
      <c r="K42" s="13">
        <f>[1]Sheet1!O42</f>
        <v>1200</v>
      </c>
      <c r="L42" s="13">
        <f>[1]Sheet1!P42</f>
        <v>0</v>
      </c>
      <c r="M42" s="13">
        <f>[1]Sheet1!Q42</f>
        <v>0</v>
      </c>
      <c r="N42" s="9">
        <f t="shared" si="0"/>
        <v>2200</v>
      </c>
    </row>
    <row r="43" spans="1:14" x14ac:dyDescent="0.3">
      <c r="A43" t="str">
        <f>[1]Sheet1!A43</f>
        <v>Telephone (inc mobile)</v>
      </c>
      <c r="B43" s="13">
        <f>[1]Sheet1!F43</f>
        <v>550</v>
      </c>
      <c r="C43" s="13">
        <f>[1]Sheet1!G43</f>
        <v>550</v>
      </c>
      <c r="D43" s="13">
        <f>[1]Sheet1!H43</f>
        <v>550</v>
      </c>
      <c r="E43" s="13">
        <f>[1]Sheet1!I43</f>
        <v>550</v>
      </c>
      <c r="F43" s="13">
        <f>[1]Sheet1!J43</f>
        <v>550</v>
      </c>
      <c r="G43" s="13">
        <f>[1]Sheet1!K43</f>
        <v>550</v>
      </c>
      <c r="H43" s="13">
        <f>[1]Sheet1!L43</f>
        <v>550</v>
      </c>
      <c r="I43" s="13">
        <f>[1]Sheet1!M43</f>
        <v>550</v>
      </c>
      <c r="J43" s="13">
        <f>[1]Sheet1!N43</f>
        <v>550</v>
      </c>
      <c r="K43" s="13">
        <f>[1]Sheet1!O43</f>
        <v>550</v>
      </c>
      <c r="L43" s="13">
        <f>[1]Sheet1!P43</f>
        <v>550</v>
      </c>
      <c r="M43" s="13">
        <f>[1]Sheet1!Q43</f>
        <v>550</v>
      </c>
      <c r="N43" s="9">
        <f t="shared" si="0"/>
        <v>6600</v>
      </c>
    </row>
    <row r="44" spans="1:14" x14ac:dyDescent="0.3">
      <c r="A44" t="str">
        <f>[1]Sheet1!A44</f>
        <v>Travel Domestic</v>
      </c>
      <c r="B44" s="13">
        <f>[1]Sheet1!F44</f>
        <v>350</v>
      </c>
      <c r="C44" s="13">
        <f>[1]Sheet1!G44</f>
        <v>350</v>
      </c>
      <c r="D44" s="13">
        <f>[1]Sheet1!H44</f>
        <v>350</v>
      </c>
      <c r="E44" s="13">
        <f>[1]Sheet1!I44</f>
        <v>350</v>
      </c>
      <c r="F44" s="13">
        <f>[1]Sheet1!J44</f>
        <v>350</v>
      </c>
      <c r="G44" s="13">
        <f>[1]Sheet1!K44</f>
        <v>350</v>
      </c>
      <c r="H44" s="13">
        <f>[1]Sheet1!L44</f>
        <v>350</v>
      </c>
      <c r="I44" s="13">
        <f>[1]Sheet1!M44</f>
        <v>350</v>
      </c>
      <c r="J44" s="13">
        <f>[1]Sheet1!N44</f>
        <v>350</v>
      </c>
      <c r="K44" s="13">
        <f>[1]Sheet1!O44</f>
        <v>350</v>
      </c>
      <c r="L44" s="13">
        <f>[1]Sheet1!P44</f>
        <v>350</v>
      </c>
      <c r="M44" s="13">
        <f>[1]Sheet1!Q44</f>
        <v>350</v>
      </c>
      <c r="N44" s="9">
        <f t="shared" si="0"/>
        <v>4200</v>
      </c>
    </row>
    <row r="45" spans="1:14" x14ac:dyDescent="0.3">
      <c r="A45" t="str">
        <f>[1]Sheet1!A45</f>
        <v>Travel Overseas</v>
      </c>
      <c r="B45" s="13">
        <f>[1]Sheet1!F45</f>
        <v>0</v>
      </c>
      <c r="C45" s="13">
        <f>[1]Sheet1!G45</f>
        <v>0</v>
      </c>
      <c r="D45" s="13">
        <f>[1]Sheet1!H45</f>
        <v>0</v>
      </c>
      <c r="E45" s="13">
        <f>[1]Sheet1!I45</f>
        <v>0</v>
      </c>
      <c r="F45" s="13">
        <f>[1]Sheet1!J45</f>
        <v>0</v>
      </c>
      <c r="G45" s="13">
        <f>[1]Sheet1!K45</f>
        <v>0</v>
      </c>
      <c r="H45" s="13">
        <f>[1]Sheet1!L45</f>
        <v>0</v>
      </c>
      <c r="I45" s="13">
        <f>[1]Sheet1!M45</f>
        <v>0</v>
      </c>
      <c r="J45" s="13">
        <f>[1]Sheet1!N45</f>
        <v>3500</v>
      </c>
      <c r="K45" s="13">
        <f>[1]Sheet1!O45</f>
        <v>0</v>
      </c>
      <c r="L45" s="13">
        <f>[1]Sheet1!P45</f>
        <v>0</v>
      </c>
      <c r="M45" s="13">
        <f>[1]Sheet1!Q45</f>
        <v>0</v>
      </c>
      <c r="N45" s="9">
        <f t="shared" si="0"/>
        <v>3500</v>
      </c>
    </row>
    <row r="46" spans="1:14" x14ac:dyDescent="0.3">
      <c r="A46" t="str">
        <f>[1]Sheet1!A46</f>
        <v xml:space="preserve">Wages and Salaries </v>
      </c>
      <c r="B46" s="13">
        <f>[1]Sheet1!F46</f>
        <v>3683.3333333333335</v>
      </c>
      <c r="C46" s="13">
        <f>[1]Sheet1!G46</f>
        <v>3683.3333333333335</v>
      </c>
      <c r="D46" s="13">
        <f>[1]Sheet1!H46</f>
        <v>3683.3333333333335</v>
      </c>
      <c r="E46" s="13">
        <f>[1]Sheet1!I46</f>
        <v>3683.3333333333335</v>
      </c>
      <c r="F46" s="13">
        <f>[1]Sheet1!J46</f>
        <v>3683.3333333333335</v>
      </c>
      <c r="G46" s="13">
        <f>[1]Sheet1!K46</f>
        <v>3683.3333333333335</v>
      </c>
      <c r="H46" s="13">
        <f>[1]Sheet1!L46</f>
        <v>3683.3333333333335</v>
      </c>
      <c r="I46" s="13">
        <f>[1]Sheet1!M46</f>
        <v>3683.3333333333335</v>
      </c>
      <c r="J46" s="13">
        <f>[1]Sheet1!N46</f>
        <v>3683.3333333333335</v>
      </c>
      <c r="K46" s="13">
        <f>[1]Sheet1!O46</f>
        <v>3683.3333333333335</v>
      </c>
      <c r="L46" s="13">
        <f>[1]Sheet1!P46</f>
        <v>3683.3333333333335</v>
      </c>
      <c r="M46" s="13">
        <f>[1]Sheet1!Q46</f>
        <v>3683.3333333333335</v>
      </c>
      <c r="N46" s="9">
        <f t="shared" si="0"/>
        <v>44200.000000000007</v>
      </c>
    </row>
    <row r="47" spans="1:14" x14ac:dyDescent="0.3">
      <c r="A47" t="str">
        <f>[1]Sheet1!A47</f>
        <v>Wages oncosts</v>
      </c>
      <c r="B47" s="13">
        <f>[1]Sheet1!F47</f>
        <v>368.33333333333331</v>
      </c>
      <c r="C47" s="13">
        <f>[1]Sheet1!G47</f>
        <v>368.33333333333331</v>
      </c>
      <c r="D47" s="13">
        <f>[1]Sheet1!H47</f>
        <v>368.33333333333331</v>
      </c>
      <c r="E47" s="13">
        <f>[1]Sheet1!I47</f>
        <v>368.33333333333331</v>
      </c>
      <c r="F47" s="13">
        <f>[1]Sheet1!J47</f>
        <v>368.33333333333331</v>
      </c>
      <c r="G47" s="13">
        <f>[1]Sheet1!K47</f>
        <v>368.33333333333331</v>
      </c>
      <c r="H47" s="13">
        <f>[1]Sheet1!L47</f>
        <v>368.33333333333331</v>
      </c>
      <c r="I47" s="13">
        <f>[1]Sheet1!M47</f>
        <v>368.33333333333331</v>
      </c>
      <c r="J47" s="13">
        <f>[1]Sheet1!N47</f>
        <v>368.33333333333331</v>
      </c>
      <c r="K47" s="13">
        <f>[1]Sheet1!O47</f>
        <v>368.33333333333331</v>
      </c>
      <c r="L47" s="13">
        <f>[1]Sheet1!P47</f>
        <v>368.33333333333331</v>
      </c>
      <c r="M47" s="13">
        <f>[1]Sheet1!Q47</f>
        <v>368.33333333333331</v>
      </c>
      <c r="N47" s="9">
        <f t="shared" si="0"/>
        <v>4420.0000000000009</v>
      </c>
    </row>
    <row r="48" spans="1:14" x14ac:dyDescent="0.3">
      <c r="A48" t="str">
        <f>[1]Sheet1!A48</f>
        <v>Website expenses</v>
      </c>
      <c r="B48" s="13">
        <f>[1]Sheet1!F48</f>
        <v>850</v>
      </c>
      <c r="C48" s="13">
        <f>[1]Sheet1!G48</f>
        <v>850</v>
      </c>
      <c r="D48" s="13">
        <f>[1]Sheet1!H48</f>
        <v>850</v>
      </c>
      <c r="E48" s="13">
        <f>[1]Sheet1!I48</f>
        <v>850</v>
      </c>
      <c r="F48" s="13">
        <f>[1]Sheet1!J48</f>
        <v>850</v>
      </c>
      <c r="G48" s="13">
        <f>[1]Sheet1!K48</f>
        <v>850</v>
      </c>
      <c r="H48" s="13">
        <f>[1]Sheet1!L48</f>
        <v>850</v>
      </c>
      <c r="I48" s="13">
        <f>[1]Sheet1!M48</f>
        <v>850</v>
      </c>
      <c r="J48" s="13">
        <f>[1]Sheet1!N48</f>
        <v>850</v>
      </c>
      <c r="K48" s="13">
        <f>[1]Sheet1!O48</f>
        <v>850</v>
      </c>
      <c r="L48" s="13">
        <f>[1]Sheet1!P48</f>
        <v>850</v>
      </c>
      <c r="M48" s="13">
        <f>[1]Sheet1!Q48</f>
        <v>850</v>
      </c>
      <c r="N48" s="9">
        <f t="shared" si="0"/>
        <v>10200</v>
      </c>
    </row>
    <row r="49" spans="1:14" x14ac:dyDescent="0.3">
      <c r="A49" s="1" t="str">
        <f>[1]Sheet1!A49</f>
        <v xml:space="preserve">Total Expenses </v>
      </c>
      <c r="B49" s="14">
        <f>[1]Sheet1!F49</f>
        <v>17340</v>
      </c>
      <c r="C49" s="14">
        <f>[1]Sheet1!G49</f>
        <v>17490</v>
      </c>
      <c r="D49" s="14">
        <f>[1]Sheet1!H49</f>
        <v>15890</v>
      </c>
      <c r="E49" s="14">
        <f>[1]Sheet1!I49</f>
        <v>16440</v>
      </c>
      <c r="F49" s="14">
        <f>[1]Sheet1!J49</f>
        <v>15690</v>
      </c>
      <c r="G49" s="14">
        <f>[1]Sheet1!K49</f>
        <v>15390</v>
      </c>
      <c r="H49" s="14">
        <f>[1]Sheet1!L49</f>
        <v>16440</v>
      </c>
      <c r="I49" s="14">
        <f>[1]Sheet1!M49</f>
        <v>15990</v>
      </c>
      <c r="J49" s="14">
        <f>[1]Sheet1!N49</f>
        <v>20390</v>
      </c>
      <c r="K49" s="14">
        <f>[1]Sheet1!O49</f>
        <v>21140</v>
      </c>
      <c r="L49" s="14">
        <f>[1]Sheet1!P49</f>
        <v>15690</v>
      </c>
      <c r="M49" s="14">
        <f>[1]Sheet1!Q49</f>
        <v>15390</v>
      </c>
      <c r="N49" s="9">
        <f t="shared" si="0"/>
        <v>203280</v>
      </c>
    </row>
    <row r="51" spans="1:14" x14ac:dyDescent="0.3">
      <c r="A51" s="1" t="s">
        <v>24</v>
      </c>
      <c r="B51" s="13">
        <f>B6-B49</f>
        <v>-5365</v>
      </c>
      <c r="C51" s="13">
        <f t="shared" ref="C51:M51" si="1">C6-C49</f>
        <v>-4085</v>
      </c>
      <c r="D51" s="13">
        <f t="shared" si="1"/>
        <v>-670</v>
      </c>
      <c r="E51" s="13">
        <f t="shared" si="1"/>
        <v>-2770</v>
      </c>
      <c r="F51" s="13">
        <f t="shared" si="1"/>
        <v>1445</v>
      </c>
      <c r="G51" s="13">
        <f t="shared" si="1"/>
        <v>42940</v>
      </c>
      <c r="H51" s="13">
        <f t="shared" si="1"/>
        <v>-10240</v>
      </c>
      <c r="I51" s="13">
        <f t="shared" si="1"/>
        <v>-3970</v>
      </c>
      <c r="J51" s="13">
        <f t="shared" si="1"/>
        <v>-2120</v>
      </c>
      <c r="K51" s="13">
        <f t="shared" si="1"/>
        <v>-990</v>
      </c>
      <c r="L51" s="13">
        <f t="shared" si="1"/>
        <v>8410</v>
      </c>
      <c r="M51" s="13">
        <f t="shared" si="1"/>
        <v>12110</v>
      </c>
      <c r="N51" s="15">
        <f>SUM(B51:M51)</f>
        <v>34695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="85" zoomScaleNormal="85" workbookViewId="0">
      <selection activeCell="K28" sqref="K28"/>
    </sheetView>
  </sheetViews>
  <sheetFormatPr defaultRowHeight="14.4" x14ac:dyDescent="0.3"/>
  <cols>
    <col min="1" max="1" width="28.5546875" customWidth="1"/>
    <col min="2" max="3" width="11.5546875" style="6" bestFit="1" customWidth="1"/>
    <col min="4" max="4" width="13.33203125" style="6" customWidth="1"/>
    <col min="5" max="6" width="11.5546875" style="6" bestFit="1" customWidth="1"/>
    <col min="7" max="7" width="12.5546875" style="6" bestFit="1" customWidth="1"/>
    <col min="8" max="13" width="11.5546875" style="6" bestFit="1" customWidth="1"/>
    <col min="14" max="14" width="12.5546875" style="6" bestFit="1" customWidth="1"/>
  </cols>
  <sheetData>
    <row r="1" spans="1:14" ht="15" x14ac:dyDescent="0.25">
      <c r="B1" s="21" t="s">
        <v>29</v>
      </c>
      <c r="C1" s="21"/>
      <c r="D1" s="21"/>
      <c r="E1" s="21"/>
      <c r="F1" s="21"/>
    </row>
    <row r="2" spans="1:14" ht="15" x14ac:dyDescent="0.25">
      <c r="B2" s="20" t="s">
        <v>26</v>
      </c>
      <c r="C2" s="19">
        <v>0.9</v>
      </c>
      <c r="D2" s="20" t="s">
        <v>27</v>
      </c>
      <c r="E2" s="19">
        <v>1.1000000000000001</v>
      </c>
      <c r="F2" s="20" t="s">
        <v>28</v>
      </c>
      <c r="G2" s="19">
        <v>1.1000000000000001</v>
      </c>
    </row>
    <row r="4" spans="1:14" ht="15" x14ac:dyDescent="0.25">
      <c r="A4" s="16"/>
      <c r="B4" s="17" t="str">
        <f>ProfitLoss!B1</f>
        <v>July</v>
      </c>
      <c r="C4" s="17" t="str">
        <f>ProfitLoss!C1</f>
        <v>Aug</v>
      </c>
      <c r="D4" s="17" t="str">
        <f>ProfitLoss!D1</f>
        <v>Sep</v>
      </c>
      <c r="E4" s="17" t="str">
        <f>ProfitLoss!E1</f>
        <v>Oct</v>
      </c>
      <c r="F4" s="17" t="str">
        <f>ProfitLoss!F1</f>
        <v>Nov</v>
      </c>
      <c r="G4" s="17" t="str">
        <f>ProfitLoss!G1</f>
        <v>Dec</v>
      </c>
      <c r="H4" s="17" t="str">
        <f>ProfitLoss!H1</f>
        <v>Jan</v>
      </c>
      <c r="I4" s="17" t="str">
        <f>ProfitLoss!I1</f>
        <v>Feb</v>
      </c>
      <c r="J4" s="17" t="str">
        <f>ProfitLoss!J1</f>
        <v>Mar</v>
      </c>
      <c r="K4" s="17" t="str">
        <f>ProfitLoss!K1</f>
        <v>Apr</v>
      </c>
      <c r="L4" s="17" t="str">
        <f>ProfitLoss!L1</f>
        <v>May</v>
      </c>
      <c r="M4" s="17" t="str">
        <f>ProfitLoss!M1</f>
        <v>Jun</v>
      </c>
      <c r="N4" s="17" t="str">
        <f>ProfitLoss!N1</f>
        <v>Total</v>
      </c>
    </row>
    <row r="5" spans="1:14" s="1" customFormat="1" ht="15" x14ac:dyDescent="0.25">
      <c r="A5" s="1" t="str">
        <f>ProfitLoss!A2</f>
        <v>Total Sales</v>
      </c>
      <c r="B5" s="18">
        <f>ProfitLoss!B2*VariationSales</f>
        <v>27963</v>
      </c>
      <c r="C5" s="18">
        <f>ProfitLoss!C2*VariationSales</f>
        <v>31896</v>
      </c>
      <c r="D5" s="18">
        <f>ProfitLoss!D2*VariationSales</f>
        <v>37035</v>
      </c>
      <c r="E5" s="18">
        <f>ProfitLoss!E2*VariationSales</f>
        <v>32805</v>
      </c>
      <c r="F5" s="18">
        <f>ProfitLoss!F2*VariationSales</f>
        <v>42534</v>
      </c>
      <c r="G5" s="18">
        <f>ProfitLoss!G2*VariationSales</f>
        <v>157401</v>
      </c>
      <c r="H5" s="18">
        <f>ProfitLoss!H2*VariationSales</f>
        <v>12060</v>
      </c>
      <c r="I5" s="18">
        <f>ProfitLoss!I2*VariationSales</f>
        <v>28215</v>
      </c>
      <c r="J5" s="18">
        <f>ProfitLoss!J2*VariationSales</f>
        <v>45765</v>
      </c>
      <c r="K5" s="18">
        <f>ProfitLoss!K2*VariationSales</f>
        <v>51093</v>
      </c>
      <c r="L5" s="18">
        <f>ProfitLoss!L2*VariationSales</f>
        <v>62163</v>
      </c>
      <c r="M5" s="18">
        <f>ProfitLoss!M2*VariationSales</f>
        <v>71703</v>
      </c>
      <c r="N5" s="18">
        <f>ProfitLoss!N2*VariationSales</f>
        <v>600633</v>
      </c>
    </row>
    <row r="7" spans="1:14" ht="15" x14ac:dyDescent="0.25">
      <c r="A7" t="str">
        <f>ProfitLoss!A4</f>
        <v>Total Cost of Sales</v>
      </c>
      <c r="B7" s="6">
        <f>ProfitLoss!B4*VariationCost_of_Sales</f>
        <v>21004.5</v>
      </c>
      <c r="C7" s="6">
        <f>ProfitLoss!C4*VariationCost_of_Sales</f>
        <v>24238.500000000004</v>
      </c>
      <c r="D7" s="6">
        <f>ProfitLoss!D4*VariationCost_of_Sales</f>
        <v>28523.000000000004</v>
      </c>
      <c r="E7" s="6">
        <f>ProfitLoss!E4*VariationCost_of_Sales</f>
        <v>25058.000000000004</v>
      </c>
      <c r="F7" s="6">
        <f>ProfitLoss!F4*VariationCost_of_Sales</f>
        <v>33137.5</v>
      </c>
      <c r="G7" s="6">
        <f>ProfitLoss!G4*VariationCost_of_Sales</f>
        <v>128216.00000000001</v>
      </c>
      <c r="H7" s="6">
        <f>ProfitLoss!H4*VariationCost_of_Sales</f>
        <v>7920.0000000000009</v>
      </c>
      <c r="I7" s="6">
        <f>ProfitLoss!I4*VariationCost_of_Sales</f>
        <v>21263</v>
      </c>
      <c r="J7" s="6">
        <f>ProfitLoss!J4*VariationCost_of_Sales</f>
        <v>35838</v>
      </c>
      <c r="K7" s="6">
        <f>ProfitLoss!K4*VariationCost_of_Sales</f>
        <v>40282</v>
      </c>
      <c r="L7" s="6">
        <f>ProfitLoss!L4*VariationCost_of_Sales</f>
        <v>49467.000000000007</v>
      </c>
      <c r="M7" s="6">
        <f>ProfitLoss!M4*VariationCost_of_Sales</f>
        <v>57387.000000000007</v>
      </c>
      <c r="N7" s="6">
        <f>ProfitLoss!N4*VariationCost_of_Sales</f>
        <v>472334.50000000006</v>
      </c>
    </row>
    <row r="9" spans="1:14" s="1" customFormat="1" ht="15" x14ac:dyDescent="0.25">
      <c r="A9" s="1" t="str">
        <f>ProfitLoss!A6</f>
        <v>Gross Profit</v>
      </c>
      <c r="B9" s="18">
        <f>B5-B7</f>
        <v>6958.5</v>
      </c>
      <c r="C9" s="18">
        <f t="shared" ref="C9:N9" si="0">C5-C7</f>
        <v>7657.4999999999964</v>
      </c>
      <c r="D9" s="18">
        <f t="shared" si="0"/>
        <v>8511.9999999999964</v>
      </c>
      <c r="E9" s="18">
        <f t="shared" si="0"/>
        <v>7746.9999999999964</v>
      </c>
      <c r="F9" s="18">
        <f t="shared" si="0"/>
        <v>9396.5</v>
      </c>
      <c r="G9" s="18">
        <f t="shared" si="0"/>
        <v>29184.999999999985</v>
      </c>
      <c r="H9" s="18">
        <f t="shared" si="0"/>
        <v>4139.9999999999991</v>
      </c>
      <c r="I9" s="18">
        <f t="shared" si="0"/>
        <v>6952</v>
      </c>
      <c r="J9" s="18">
        <f t="shared" si="0"/>
        <v>9927</v>
      </c>
      <c r="K9" s="18">
        <f t="shared" si="0"/>
        <v>10811</v>
      </c>
      <c r="L9" s="18">
        <f t="shared" si="0"/>
        <v>12695.999999999993</v>
      </c>
      <c r="M9" s="18">
        <f t="shared" si="0"/>
        <v>14315.999999999993</v>
      </c>
      <c r="N9" s="18">
        <f t="shared" si="0"/>
        <v>128298.49999999994</v>
      </c>
    </row>
    <row r="11" spans="1:14" x14ac:dyDescent="0.3">
      <c r="A11" t="str">
        <f>ProfitLoss!A8</f>
        <v>Accounting Fees</v>
      </c>
      <c r="B11" s="6">
        <f>ProfitLoss!B8*VariationExpenses</f>
        <v>0</v>
      </c>
      <c r="C11" s="6">
        <f>ProfitLoss!C8*VariationExpenses</f>
        <v>0</v>
      </c>
      <c r="D11" s="6">
        <f>ProfitLoss!D8*VariationExpenses</f>
        <v>0</v>
      </c>
      <c r="E11" s="6">
        <f>ProfitLoss!E8*VariationExpenses</f>
        <v>0</v>
      </c>
      <c r="F11" s="6">
        <f>ProfitLoss!F8*VariationExpenses</f>
        <v>0</v>
      </c>
      <c r="G11" s="6">
        <f>ProfitLoss!G8*VariationExpenses</f>
        <v>0</v>
      </c>
      <c r="H11" s="6">
        <f>ProfitLoss!H8*VariationExpenses</f>
        <v>0</v>
      </c>
      <c r="I11" s="6">
        <f>ProfitLoss!I8*VariationExpenses</f>
        <v>0</v>
      </c>
      <c r="J11" s="6">
        <f>ProfitLoss!J8*VariationExpenses</f>
        <v>0</v>
      </c>
      <c r="K11" s="6">
        <f>ProfitLoss!K8*VariationExpenses</f>
        <v>1650.0000000000002</v>
      </c>
      <c r="L11" s="6">
        <f>ProfitLoss!L8*VariationExpenses</f>
        <v>0</v>
      </c>
      <c r="M11" s="6">
        <f>ProfitLoss!M8*VariationExpenses</f>
        <v>0</v>
      </c>
      <c r="N11" s="6">
        <f>ProfitLoss!N8*VariationExpenses</f>
        <v>0</v>
      </c>
    </row>
    <row r="12" spans="1:14" x14ac:dyDescent="0.3">
      <c r="A12" t="str">
        <f>ProfitLoss!A9</f>
        <v>Advertising</v>
      </c>
      <c r="B12" s="6">
        <f>ProfitLoss!B9*VariationExpenses</f>
        <v>1320</v>
      </c>
      <c r="C12" s="6">
        <f>ProfitLoss!C9*VariationExpenses</f>
        <v>1320</v>
      </c>
      <c r="D12" s="6">
        <f>ProfitLoss!D9*VariationExpenses</f>
        <v>1320</v>
      </c>
      <c r="E12" s="6">
        <f>ProfitLoss!E9*VariationExpenses</f>
        <v>1320</v>
      </c>
      <c r="F12" s="6">
        <f>ProfitLoss!F9*VariationExpenses</f>
        <v>1320</v>
      </c>
      <c r="G12" s="6">
        <f>ProfitLoss!G9*VariationExpenses</f>
        <v>1320</v>
      </c>
      <c r="H12" s="6">
        <f>ProfitLoss!H9*VariationExpenses</f>
        <v>1320</v>
      </c>
      <c r="I12" s="6">
        <f>ProfitLoss!I9*VariationExpenses</f>
        <v>1320</v>
      </c>
      <c r="J12" s="6">
        <f>ProfitLoss!J9*VariationExpenses</f>
        <v>1320</v>
      </c>
      <c r="K12" s="6">
        <f>ProfitLoss!K9*VariationExpenses</f>
        <v>1320</v>
      </c>
      <c r="L12" s="6">
        <f>ProfitLoss!L9*VariationExpenses</f>
        <v>1320</v>
      </c>
      <c r="M12" s="6">
        <f>ProfitLoss!M9*VariationExpenses</f>
        <v>1320</v>
      </c>
      <c r="N12" s="6">
        <f>ProfitLoss!N9*VariationExpenses</f>
        <v>15840.000000000002</v>
      </c>
    </row>
    <row r="13" spans="1:14" x14ac:dyDescent="0.3">
      <c r="A13" t="str">
        <f>ProfitLoss!A10</f>
        <v>Bank Charges</v>
      </c>
      <c r="B13" s="6">
        <f>ProfitLoss!B10*VariationExpenses</f>
        <v>110.00000000000001</v>
      </c>
      <c r="C13" s="6">
        <f>ProfitLoss!C10*VariationExpenses</f>
        <v>110.00000000000001</v>
      </c>
      <c r="D13" s="6">
        <f>ProfitLoss!D10*VariationExpenses</f>
        <v>110.00000000000001</v>
      </c>
      <c r="E13" s="6">
        <f>ProfitLoss!E10*VariationExpenses</f>
        <v>110.00000000000001</v>
      </c>
      <c r="F13" s="6">
        <f>ProfitLoss!F10*VariationExpenses</f>
        <v>110.00000000000001</v>
      </c>
      <c r="G13" s="6">
        <f>ProfitLoss!G10*VariationExpenses</f>
        <v>110.00000000000001</v>
      </c>
      <c r="H13" s="6">
        <f>ProfitLoss!H10*VariationExpenses</f>
        <v>110.00000000000001</v>
      </c>
      <c r="I13" s="6">
        <f>ProfitLoss!I10*VariationExpenses</f>
        <v>110.00000000000001</v>
      </c>
      <c r="J13" s="6">
        <f>ProfitLoss!J10*VariationExpenses</f>
        <v>110.00000000000001</v>
      </c>
      <c r="K13" s="6">
        <f>ProfitLoss!K10*VariationExpenses</f>
        <v>110.00000000000001</v>
      </c>
      <c r="L13" s="6">
        <f>ProfitLoss!L10*VariationExpenses</f>
        <v>110.00000000000001</v>
      </c>
      <c r="M13" s="6">
        <f>ProfitLoss!M10*VariationExpenses</f>
        <v>110.00000000000001</v>
      </c>
      <c r="N13" s="6">
        <f>ProfitLoss!N10*VariationExpenses</f>
        <v>1320</v>
      </c>
    </row>
    <row r="14" spans="1:14" x14ac:dyDescent="0.3">
      <c r="A14" t="str">
        <f>ProfitLoss!A11</f>
        <v>Cleaning Expenses</v>
      </c>
      <c r="B14" s="6">
        <f>ProfitLoss!B11*VariationExpenses</f>
        <v>238.33333333333334</v>
      </c>
      <c r="C14" s="6">
        <f>ProfitLoss!C11*VariationExpenses</f>
        <v>238.33333333333334</v>
      </c>
      <c r="D14" s="6">
        <f>ProfitLoss!D11*VariationExpenses</f>
        <v>238.33333333333334</v>
      </c>
      <c r="E14" s="6">
        <f>ProfitLoss!E11*VariationExpenses</f>
        <v>238.33333333333334</v>
      </c>
      <c r="F14" s="6">
        <f>ProfitLoss!F11*VariationExpenses</f>
        <v>238.33333333333334</v>
      </c>
      <c r="G14" s="6">
        <f>ProfitLoss!G11*VariationExpenses</f>
        <v>238.33333333333334</v>
      </c>
      <c r="H14" s="6">
        <f>ProfitLoss!H11*VariationExpenses</f>
        <v>238.33333333333334</v>
      </c>
      <c r="I14" s="6">
        <f>ProfitLoss!I11*VariationExpenses</f>
        <v>238.33333333333334</v>
      </c>
      <c r="J14" s="6">
        <f>ProfitLoss!J11*VariationExpenses</f>
        <v>238.33333333333334</v>
      </c>
      <c r="K14" s="6">
        <f>ProfitLoss!K11*VariationExpenses</f>
        <v>238.33333333333334</v>
      </c>
      <c r="L14" s="6">
        <f>ProfitLoss!L11*VariationExpenses</f>
        <v>238.33333333333334</v>
      </c>
      <c r="M14" s="6">
        <f>ProfitLoss!M11*VariationExpenses</f>
        <v>238.33333333333334</v>
      </c>
      <c r="N14" s="6">
        <f>ProfitLoss!N11*VariationExpenses</f>
        <v>2860.0000000000005</v>
      </c>
    </row>
    <row r="15" spans="1:14" x14ac:dyDescent="0.3">
      <c r="A15" t="str">
        <f>ProfitLoss!A12</f>
        <v>Computer Consumables</v>
      </c>
      <c r="B15" s="6">
        <f>ProfitLoss!B12*VariationExpenses</f>
        <v>165</v>
      </c>
      <c r="C15" s="6">
        <f>ProfitLoss!C12*VariationExpenses</f>
        <v>165</v>
      </c>
      <c r="D15" s="6">
        <f>ProfitLoss!D12*VariationExpenses</f>
        <v>165</v>
      </c>
      <c r="E15" s="6">
        <f>ProfitLoss!E12*VariationExpenses</f>
        <v>165</v>
      </c>
      <c r="F15" s="6">
        <f>ProfitLoss!F12*VariationExpenses</f>
        <v>165</v>
      </c>
      <c r="G15" s="6">
        <f>ProfitLoss!G12*VariationExpenses</f>
        <v>165</v>
      </c>
      <c r="H15" s="6">
        <f>ProfitLoss!H12*VariationExpenses</f>
        <v>165</v>
      </c>
      <c r="I15" s="6">
        <f>ProfitLoss!I12*VariationExpenses</f>
        <v>165</v>
      </c>
      <c r="J15" s="6">
        <f>ProfitLoss!J12*VariationExpenses</f>
        <v>165</v>
      </c>
      <c r="K15" s="6">
        <f>ProfitLoss!K12*VariationExpenses</f>
        <v>165</v>
      </c>
      <c r="L15" s="6">
        <f>ProfitLoss!L12*VariationExpenses</f>
        <v>165</v>
      </c>
      <c r="M15" s="6">
        <f>ProfitLoss!M12*VariationExpenses</f>
        <v>165</v>
      </c>
      <c r="N15" s="6">
        <f>ProfitLoss!N12*VariationExpenses</f>
        <v>1980.0000000000002</v>
      </c>
    </row>
    <row r="16" spans="1:14" x14ac:dyDescent="0.3">
      <c r="A16" t="str">
        <f>ProfitLoss!A13</f>
        <v>Consultant Expenses</v>
      </c>
      <c r="B16" s="6">
        <f>ProfitLoss!B13*VariationExpenses</f>
        <v>330</v>
      </c>
      <c r="C16" s="6">
        <f>ProfitLoss!C13*VariationExpenses</f>
        <v>330</v>
      </c>
      <c r="D16" s="6">
        <f>ProfitLoss!D13*VariationExpenses</f>
        <v>330</v>
      </c>
      <c r="E16" s="6">
        <f>ProfitLoss!E13*VariationExpenses</f>
        <v>330</v>
      </c>
      <c r="F16" s="6">
        <f>ProfitLoss!F13*VariationExpenses</f>
        <v>330</v>
      </c>
      <c r="G16" s="6">
        <f>ProfitLoss!G13*VariationExpenses</f>
        <v>330</v>
      </c>
      <c r="H16" s="6">
        <f>ProfitLoss!H13*VariationExpenses</f>
        <v>330</v>
      </c>
      <c r="I16" s="6">
        <f>ProfitLoss!I13*VariationExpenses</f>
        <v>330</v>
      </c>
      <c r="J16" s="6">
        <f>ProfitLoss!J13*VariationExpenses</f>
        <v>330</v>
      </c>
      <c r="K16" s="6">
        <f>ProfitLoss!K13*VariationExpenses</f>
        <v>330</v>
      </c>
      <c r="L16" s="6">
        <f>ProfitLoss!L13*VariationExpenses</f>
        <v>330</v>
      </c>
      <c r="M16" s="6">
        <f>ProfitLoss!M13*VariationExpenses</f>
        <v>330</v>
      </c>
      <c r="N16" s="6">
        <f>ProfitLoss!N13*VariationExpenses</f>
        <v>3960.0000000000005</v>
      </c>
    </row>
    <row r="17" spans="1:14" x14ac:dyDescent="0.3">
      <c r="A17" t="str">
        <f>ProfitLoss!A14</f>
        <v>Couriers</v>
      </c>
      <c r="B17" s="6">
        <f>ProfitLoss!B14*VariationExpenses</f>
        <v>88</v>
      </c>
      <c r="C17" s="6">
        <f>ProfitLoss!C14*VariationExpenses</f>
        <v>88</v>
      </c>
      <c r="D17" s="6">
        <f>ProfitLoss!D14*VariationExpenses</f>
        <v>88</v>
      </c>
      <c r="E17" s="6">
        <f>ProfitLoss!E14*VariationExpenses</f>
        <v>88</v>
      </c>
      <c r="F17" s="6">
        <f>ProfitLoss!F14*VariationExpenses</f>
        <v>88</v>
      </c>
      <c r="G17" s="6">
        <f>ProfitLoss!G14*VariationExpenses</f>
        <v>88</v>
      </c>
      <c r="H17" s="6">
        <f>ProfitLoss!H14*VariationExpenses</f>
        <v>88</v>
      </c>
      <c r="I17" s="6">
        <f>ProfitLoss!I14*VariationExpenses</f>
        <v>88</v>
      </c>
      <c r="J17" s="6">
        <f>ProfitLoss!J14*VariationExpenses</f>
        <v>88</v>
      </c>
      <c r="K17" s="6">
        <f>ProfitLoss!K14*VariationExpenses</f>
        <v>88</v>
      </c>
      <c r="L17" s="6">
        <f>ProfitLoss!L14*VariationExpenses</f>
        <v>88</v>
      </c>
      <c r="M17" s="6">
        <f>ProfitLoss!M14*VariationExpenses</f>
        <v>88</v>
      </c>
      <c r="N17" s="6">
        <f>ProfitLoss!N14*VariationExpenses</f>
        <v>1056</v>
      </c>
    </row>
    <row r="18" spans="1:14" x14ac:dyDescent="0.3">
      <c r="A18" t="str">
        <f>ProfitLoss!A15</f>
        <v>Customer Consumables</v>
      </c>
      <c r="B18" s="6">
        <f>ProfitLoss!B15*VariationExpenses</f>
        <v>66</v>
      </c>
      <c r="C18" s="6">
        <f>ProfitLoss!C15*VariationExpenses</f>
        <v>66</v>
      </c>
      <c r="D18" s="6">
        <f>ProfitLoss!D15*VariationExpenses</f>
        <v>66</v>
      </c>
      <c r="E18" s="6">
        <f>ProfitLoss!E15*VariationExpenses</f>
        <v>66</v>
      </c>
      <c r="F18" s="6">
        <f>ProfitLoss!F15*VariationExpenses</f>
        <v>66</v>
      </c>
      <c r="G18" s="6">
        <f>ProfitLoss!G15*VariationExpenses</f>
        <v>66</v>
      </c>
      <c r="H18" s="6">
        <f>ProfitLoss!H15*VariationExpenses</f>
        <v>66</v>
      </c>
      <c r="I18" s="6">
        <f>ProfitLoss!I15*VariationExpenses</f>
        <v>66</v>
      </c>
      <c r="J18" s="6">
        <f>ProfitLoss!J15*VariationExpenses</f>
        <v>66</v>
      </c>
      <c r="K18" s="6">
        <f>ProfitLoss!K15*VariationExpenses</f>
        <v>66</v>
      </c>
      <c r="L18" s="6">
        <f>ProfitLoss!L15*VariationExpenses</f>
        <v>66</v>
      </c>
      <c r="M18" s="6">
        <f>ProfitLoss!M15*VariationExpenses</f>
        <v>66</v>
      </c>
      <c r="N18" s="6">
        <f>ProfitLoss!N15*VariationExpenses</f>
        <v>792.00000000000011</v>
      </c>
    </row>
    <row r="19" spans="1:14" x14ac:dyDescent="0.3">
      <c r="A19" t="str">
        <f>ProfitLoss!A16</f>
        <v>Electricity</v>
      </c>
      <c r="B19" s="6">
        <f>ProfitLoss!B16*VariationExpenses</f>
        <v>550</v>
      </c>
      <c r="C19" s="6">
        <f>ProfitLoss!C16*VariationExpenses</f>
        <v>0</v>
      </c>
      <c r="D19" s="6">
        <f>ProfitLoss!D16*VariationExpenses</f>
        <v>0</v>
      </c>
      <c r="E19" s="6">
        <f>ProfitLoss!E16*VariationExpenses</f>
        <v>550</v>
      </c>
      <c r="F19" s="6">
        <f>ProfitLoss!F16*VariationExpenses</f>
        <v>0</v>
      </c>
      <c r="G19" s="6">
        <f>ProfitLoss!G16*VariationExpenses</f>
        <v>0</v>
      </c>
      <c r="H19" s="6">
        <f>ProfitLoss!H16*VariationExpenses</f>
        <v>550</v>
      </c>
      <c r="I19" s="6">
        <f>ProfitLoss!I16*VariationExpenses</f>
        <v>0</v>
      </c>
      <c r="J19" s="6">
        <f>ProfitLoss!J16*VariationExpenses</f>
        <v>0</v>
      </c>
      <c r="K19" s="6">
        <f>ProfitLoss!K16*VariationExpenses</f>
        <v>550</v>
      </c>
      <c r="L19" s="6">
        <f>ProfitLoss!L16*VariationExpenses</f>
        <v>0</v>
      </c>
      <c r="M19" s="6">
        <f>ProfitLoss!M16*VariationExpenses</f>
        <v>0</v>
      </c>
      <c r="N19" s="6">
        <f>ProfitLoss!N16*VariationExpenses</f>
        <v>2200</v>
      </c>
    </row>
    <row r="20" spans="1:14" ht="15" hidden="1" x14ac:dyDescent="0.25">
      <c r="A20" t="str">
        <f>ProfitLoss!A17</f>
        <v>Equipment Rental</v>
      </c>
      <c r="B20" s="6">
        <f>ProfitLoss!B17*VariationExpenses</f>
        <v>220.00000000000003</v>
      </c>
      <c r="C20" s="6">
        <f>ProfitLoss!C17*VariationExpenses</f>
        <v>220.00000000000003</v>
      </c>
      <c r="D20" s="6">
        <f>ProfitLoss!D17*VariationExpenses</f>
        <v>220.00000000000003</v>
      </c>
      <c r="E20" s="6">
        <f>ProfitLoss!E17*VariationExpenses</f>
        <v>220.00000000000003</v>
      </c>
      <c r="F20" s="6">
        <f>ProfitLoss!F17*VariationExpenses</f>
        <v>220.00000000000003</v>
      </c>
      <c r="G20" s="6">
        <f>ProfitLoss!G17*VariationExpenses</f>
        <v>220.00000000000003</v>
      </c>
      <c r="H20" s="6">
        <f>ProfitLoss!H17*VariationExpenses</f>
        <v>220.00000000000003</v>
      </c>
      <c r="I20" s="6">
        <f>ProfitLoss!I17*VariationExpenses</f>
        <v>220.00000000000003</v>
      </c>
      <c r="J20" s="6">
        <f>ProfitLoss!J17*VariationExpenses</f>
        <v>220.00000000000003</v>
      </c>
      <c r="K20" s="6">
        <f>ProfitLoss!K17*VariationExpenses</f>
        <v>220.00000000000003</v>
      </c>
      <c r="L20" s="6">
        <f>ProfitLoss!L17*VariationExpenses</f>
        <v>220.00000000000003</v>
      </c>
      <c r="M20" s="6">
        <f>ProfitLoss!M17*VariationExpenses</f>
        <v>220.00000000000003</v>
      </c>
      <c r="N20" s="6">
        <f>ProfitLoss!N17*VariationExpenses</f>
        <v>2640</v>
      </c>
    </row>
    <row r="21" spans="1:14" ht="15" hidden="1" x14ac:dyDescent="0.25">
      <c r="A21" t="str">
        <f>ProfitLoss!A18</f>
        <v>Freight Fees</v>
      </c>
      <c r="B21" s="6">
        <f>ProfitLoss!B18*VariationExpenses</f>
        <v>330</v>
      </c>
      <c r="C21" s="6">
        <f>ProfitLoss!C18*VariationExpenses</f>
        <v>330</v>
      </c>
      <c r="D21" s="6">
        <f>ProfitLoss!D18*VariationExpenses</f>
        <v>330</v>
      </c>
      <c r="E21" s="6">
        <f>ProfitLoss!E18*VariationExpenses</f>
        <v>330</v>
      </c>
      <c r="F21" s="6">
        <f>ProfitLoss!F18*VariationExpenses</f>
        <v>330</v>
      </c>
      <c r="G21" s="6">
        <f>ProfitLoss!G18*VariationExpenses</f>
        <v>330</v>
      </c>
      <c r="H21" s="6">
        <f>ProfitLoss!H18*VariationExpenses</f>
        <v>330</v>
      </c>
      <c r="I21" s="6">
        <f>ProfitLoss!I18*VariationExpenses</f>
        <v>330</v>
      </c>
      <c r="J21" s="6">
        <f>ProfitLoss!J18*VariationExpenses</f>
        <v>330</v>
      </c>
      <c r="K21" s="6">
        <f>ProfitLoss!K18*VariationExpenses</f>
        <v>330</v>
      </c>
      <c r="L21" s="6">
        <f>ProfitLoss!L18*VariationExpenses</f>
        <v>330</v>
      </c>
      <c r="M21" s="6">
        <f>ProfitLoss!M18*VariationExpenses</f>
        <v>330</v>
      </c>
      <c r="N21" s="6">
        <f>ProfitLoss!N18*VariationExpenses</f>
        <v>3960.0000000000005</v>
      </c>
    </row>
    <row r="22" spans="1:14" ht="15" hidden="1" x14ac:dyDescent="0.25">
      <c r="A22" t="str">
        <f>ProfitLoss!A19</f>
        <v>Gas</v>
      </c>
      <c r="B22" s="6">
        <f>ProfitLoss!B19*VariationExpenses</f>
        <v>0</v>
      </c>
      <c r="C22" s="6">
        <f>ProfitLoss!C19*VariationExpenses</f>
        <v>330</v>
      </c>
      <c r="D22" s="6">
        <f>ProfitLoss!D19*VariationExpenses</f>
        <v>0</v>
      </c>
      <c r="E22" s="6">
        <f>ProfitLoss!E19*VariationExpenses</f>
        <v>0</v>
      </c>
      <c r="F22" s="6">
        <f>ProfitLoss!F19*VariationExpenses</f>
        <v>330</v>
      </c>
      <c r="G22" s="6">
        <f>ProfitLoss!G19*VariationExpenses</f>
        <v>0</v>
      </c>
      <c r="H22" s="6">
        <f>ProfitLoss!H19*VariationExpenses</f>
        <v>0</v>
      </c>
      <c r="I22" s="6">
        <f>ProfitLoss!I19*VariationExpenses</f>
        <v>330</v>
      </c>
      <c r="J22" s="6">
        <f>ProfitLoss!J19*VariationExpenses</f>
        <v>0</v>
      </c>
      <c r="K22" s="6">
        <f>ProfitLoss!K19*VariationExpenses</f>
        <v>0</v>
      </c>
      <c r="L22" s="6">
        <f>ProfitLoss!L19*VariationExpenses</f>
        <v>330</v>
      </c>
      <c r="M22" s="6">
        <f>ProfitLoss!M19*VariationExpenses</f>
        <v>0</v>
      </c>
      <c r="N22" s="6">
        <f>ProfitLoss!N19*VariationExpenses</f>
        <v>1320</v>
      </c>
    </row>
    <row r="23" spans="1:14" x14ac:dyDescent="0.3">
      <c r="A23" t="str">
        <f>ProfitLoss!A20</f>
        <v>Hire Purchase Payments</v>
      </c>
      <c r="B23" s="6">
        <f>ProfitLoss!B20*VariationExpenses</f>
        <v>715.00000000000011</v>
      </c>
      <c r="C23" s="6">
        <f>ProfitLoss!C20*VariationExpenses</f>
        <v>715.00000000000011</v>
      </c>
      <c r="D23" s="6">
        <f>ProfitLoss!D20*VariationExpenses</f>
        <v>715.00000000000011</v>
      </c>
      <c r="E23" s="6">
        <f>ProfitLoss!E20*VariationExpenses</f>
        <v>715.00000000000011</v>
      </c>
      <c r="F23" s="6">
        <f>ProfitLoss!F20*VariationExpenses</f>
        <v>715.00000000000011</v>
      </c>
      <c r="G23" s="6">
        <f>ProfitLoss!G20*VariationExpenses</f>
        <v>715.00000000000011</v>
      </c>
      <c r="H23" s="6">
        <f>ProfitLoss!H20*VariationExpenses</f>
        <v>715.00000000000011</v>
      </c>
      <c r="I23" s="6">
        <f>ProfitLoss!I20*VariationExpenses</f>
        <v>715.00000000000011</v>
      </c>
      <c r="J23" s="6">
        <f>ProfitLoss!J20*VariationExpenses</f>
        <v>715.00000000000011</v>
      </c>
      <c r="K23" s="6">
        <f>ProfitLoss!K20*VariationExpenses</f>
        <v>715.00000000000011</v>
      </c>
      <c r="L23" s="6">
        <f>ProfitLoss!L20*VariationExpenses</f>
        <v>715.00000000000011</v>
      </c>
      <c r="M23" s="6">
        <f>ProfitLoss!M20*VariationExpenses</f>
        <v>715.00000000000011</v>
      </c>
      <c r="N23" s="6">
        <f>ProfitLoss!N20*VariationExpenses</f>
        <v>8580</v>
      </c>
    </row>
    <row r="24" spans="1:14" x14ac:dyDescent="0.3">
      <c r="A24" t="str">
        <f>ProfitLoss!A21</f>
        <v>Insurance</v>
      </c>
      <c r="B24" s="6">
        <f>ProfitLoss!B21*VariationExpenses</f>
        <v>0</v>
      </c>
      <c r="C24" s="6">
        <f>ProfitLoss!C21*VariationExpenses</f>
        <v>0</v>
      </c>
      <c r="D24" s="6">
        <f>ProfitLoss!D21*VariationExpenses</f>
        <v>0</v>
      </c>
      <c r="E24" s="6">
        <f>ProfitLoss!E21*VariationExpenses</f>
        <v>0</v>
      </c>
      <c r="F24" s="6">
        <f>ProfitLoss!F21*VariationExpenses</f>
        <v>0</v>
      </c>
      <c r="G24" s="6">
        <f>ProfitLoss!G21*VariationExpenses</f>
        <v>0</v>
      </c>
      <c r="H24" s="6">
        <f>ProfitLoss!H21*VariationExpenses</f>
        <v>0</v>
      </c>
      <c r="I24" s="6">
        <f>ProfitLoss!I21*VariationExpenses</f>
        <v>0</v>
      </c>
      <c r="J24" s="6">
        <f>ProfitLoss!J21*VariationExpenses</f>
        <v>0</v>
      </c>
      <c r="K24" s="6">
        <f>ProfitLoss!K21*VariationExpenses</f>
        <v>3300.0000000000005</v>
      </c>
      <c r="L24" s="6">
        <f>ProfitLoss!L21*VariationExpenses</f>
        <v>0</v>
      </c>
      <c r="M24" s="6">
        <f>ProfitLoss!M21*VariationExpenses</f>
        <v>0</v>
      </c>
      <c r="N24" s="6">
        <f>ProfitLoss!N21*VariationExpenses</f>
        <v>3300.0000000000005</v>
      </c>
    </row>
    <row r="25" spans="1:14" x14ac:dyDescent="0.3">
      <c r="A25" t="str">
        <f>ProfitLoss!A22</f>
        <v>Interest Expense</v>
      </c>
      <c r="B25" s="6">
        <f>ProfitLoss!B22*VariationExpenses</f>
        <v>572</v>
      </c>
      <c r="C25" s="6">
        <f>ProfitLoss!C22*VariationExpenses</f>
        <v>572</v>
      </c>
      <c r="D25" s="6">
        <f>ProfitLoss!D22*VariationExpenses</f>
        <v>572</v>
      </c>
      <c r="E25" s="6">
        <f>ProfitLoss!E22*VariationExpenses</f>
        <v>572</v>
      </c>
      <c r="F25" s="6">
        <f>ProfitLoss!F22*VariationExpenses</f>
        <v>572</v>
      </c>
      <c r="G25" s="6">
        <f>ProfitLoss!G22*VariationExpenses</f>
        <v>572</v>
      </c>
      <c r="H25" s="6">
        <f>ProfitLoss!H22*VariationExpenses</f>
        <v>572</v>
      </c>
      <c r="I25" s="6">
        <f>ProfitLoss!I22*VariationExpenses</f>
        <v>572</v>
      </c>
      <c r="J25" s="6">
        <f>ProfitLoss!J22*VariationExpenses</f>
        <v>572</v>
      </c>
      <c r="K25" s="6">
        <f>ProfitLoss!K22*VariationExpenses</f>
        <v>572</v>
      </c>
      <c r="L25" s="6">
        <f>ProfitLoss!L22*VariationExpenses</f>
        <v>572</v>
      </c>
      <c r="M25" s="6">
        <f>ProfitLoss!M22*VariationExpenses</f>
        <v>572</v>
      </c>
      <c r="N25" s="6">
        <f>ProfitLoss!N22*VariationExpenses</f>
        <v>6864.0000000000009</v>
      </c>
    </row>
    <row r="26" spans="1:14" x14ac:dyDescent="0.3">
      <c r="A26" t="str">
        <f>ProfitLoss!A23</f>
        <v>Internet Fees</v>
      </c>
      <c r="B26" s="6">
        <f>ProfitLoss!B23*VariationExpenses</f>
        <v>165</v>
      </c>
      <c r="C26" s="6">
        <f>ProfitLoss!C23*VariationExpenses</f>
        <v>0</v>
      </c>
      <c r="D26" s="6">
        <f>ProfitLoss!D23*VariationExpenses</f>
        <v>0</v>
      </c>
      <c r="E26" s="6">
        <f>ProfitLoss!E23*VariationExpenses</f>
        <v>165</v>
      </c>
      <c r="F26" s="6">
        <f>ProfitLoss!F23*VariationExpenses</f>
        <v>0</v>
      </c>
      <c r="G26" s="6">
        <f>ProfitLoss!G23*VariationExpenses</f>
        <v>0</v>
      </c>
      <c r="H26" s="6">
        <f>ProfitLoss!H23*VariationExpenses</f>
        <v>165</v>
      </c>
      <c r="I26" s="6">
        <f>ProfitLoss!I23*VariationExpenses</f>
        <v>0</v>
      </c>
      <c r="J26" s="6">
        <f>ProfitLoss!J23*VariationExpenses</f>
        <v>0</v>
      </c>
      <c r="K26" s="6">
        <f>ProfitLoss!K23*VariationExpenses</f>
        <v>165</v>
      </c>
      <c r="L26" s="6">
        <f>ProfitLoss!L23*VariationExpenses</f>
        <v>0</v>
      </c>
      <c r="M26" s="6">
        <f>ProfitLoss!M23*VariationExpenses</f>
        <v>0</v>
      </c>
      <c r="N26" s="6">
        <f>ProfitLoss!N23*VariationExpenses</f>
        <v>660</v>
      </c>
    </row>
    <row r="27" spans="1:14" x14ac:dyDescent="0.3">
      <c r="A27" t="str">
        <f>ProfitLoss!A24</f>
        <v>Lease Expenses</v>
      </c>
      <c r="B27" s="6">
        <f>ProfitLoss!B24*VariationExpenses</f>
        <v>880.00000000000011</v>
      </c>
      <c r="C27" s="6">
        <f>ProfitLoss!C24*VariationExpenses</f>
        <v>880.00000000000011</v>
      </c>
      <c r="D27" s="6">
        <f>ProfitLoss!D24*VariationExpenses</f>
        <v>880.00000000000011</v>
      </c>
      <c r="E27" s="6">
        <f>ProfitLoss!E24*VariationExpenses</f>
        <v>880.00000000000011</v>
      </c>
      <c r="F27" s="6">
        <f>ProfitLoss!F24*VariationExpenses</f>
        <v>880.00000000000011</v>
      </c>
      <c r="G27" s="6">
        <f>ProfitLoss!G24*VariationExpenses</f>
        <v>880.00000000000011</v>
      </c>
      <c r="H27" s="6">
        <f>ProfitLoss!H24*VariationExpenses</f>
        <v>880.00000000000011</v>
      </c>
      <c r="I27" s="6">
        <f>ProfitLoss!I24*VariationExpenses</f>
        <v>880.00000000000011</v>
      </c>
      <c r="J27" s="6">
        <f>ProfitLoss!J24*VariationExpenses</f>
        <v>880.00000000000011</v>
      </c>
      <c r="K27" s="6">
        <f>ProfitLoss!K24*VariationExpenses</f>
        <v>880.00000000000011</v>
      </c>
      <c r="L27" s="6">
        <f>ProfitLoss!L24*VariationExpenses</f>
        <v>880.00000000000011</v>
      </c>
      <c r="M27" s="6">
        <f>ProfitLoss!M24*VariationExpenses</f>
        <v>880.00000000000011</v>
      </c>
      <c r="N27" s="6">
        <f>ProfitLoss!N24*VariationExpenses</f>
        <v>10560</v>
      </c>
    </row>
    <row r="28" spans="1:14" x14ac:dyDescent="0.3">
      <c r="A28" t="str">
        <f>ProfitLoss!A25</f>
        <v>License Fees</v>
      </c>
      <c r="B28" s="6">
        <f>ProfitLoss!B25*VariationExpenses</f>
        <v>770.00000000000011</v>
      </c>
      <c r="C28" s="6">
        <f>ProfitLoss!C25*VariationExpenses</f>
        <v>0</v>
      </c>
      <c r="D28" s="6">
        <f>ProfitLoss!D25*VariationExpenses</f>
        <v>0</v>
      </c>
      <c r="E28" s="6">
        <f>ProfitLoss!E25*VariationExpenses</f>
        <v>0</v>
      </c>
      <c r="F28" s="6">
        <f>ProfitLoss!F25*VariationExpenses</f>
        <v>0</v>
      </c>
      <c r="G28" s="6">
        <f>ProfitLoss!G25*VariationExpenses</f>
        <v>0</v>
      </c>
      <c r="H28" s="6">
        <f>ProfitLoss!H25*VariationExpenses</f>
        <v>0</v>
      </c>
      <c r="I28" s="6">
        <f>ProfitLoss!I25*VariationExpenses</f>
        <v>0</v>
      </c>
      <c r="J28" s="6">
        <f>ProfitLoss!J25*VariationExpenses</f>
        <v>0</v>
      </c>
      <c r="K28" s="6">
        <f>ProfitLoss!K25*VariationExpenses</f>
        <v>550</v>
      </c>
      <c r="L28" s="6">
        <f>ProfitLoss!L25*VariationExpenses</f>
        <v>0</v>
      </c>
      <c r="M28" s="6">
        <f>ProfitLoss!M25*VariationExpenses</f>
        <v>0</v>
      </c>
      <c r="N28" s="6">
        <f>ProfitLoss!N25*VariationExpenses</f>
        <v>1320</v>
      </c>
    </row>
    <row r="29" spans="1:14" x14ac:dyDescent="0.3">
      <c r="A29" t="str">
        <f>ProfitLoss!A26</f>
        <v>Merchant Fees</v>
      </c>
      <c r="B29" s="6">
        <f>ProfitLoss!B26*VariationExpenses</f>
        <v>352</v>
      </c>
      <c r="C29" s="6">
        <f>ProfitLoss!C26*VariationExpenses</f>
        <v>352</v>
      </c>
      <c r="D29" s="6">
        <f>ProfitLoss!D26*VariationExpenses</f>
        <v>352</v>
      </c>
      <c r="E29" s="6">
        <f>ProfitLoss!E26*VariationExpenses</f>
        <v>352</v>
      </c>
      <c r="F29" s="6">
        <f>ProfitLoss!F26*VariationExpenses</f>
        <v>352</v>
      </c>
      <c r="G29" s="6">
        <f>ProfitLoss!G26*VariationExpenses</f>
        <v>352</v>
      </c>
      <c r="H29" s="6">
        <f>ProfitLoss!H26*VariationExpenses</f>
        <v>352</v>
      </c>
      <c r="I29" s="6">
        <f>ProfitLoss!I26*VariationExpenses</f>
        <v>352</v>
      </c>
      <c r="J29" s="6">
        <f>ProfitLoss!J26*VariationExpenses</f>
        <v>352</v>
      </c>
      <c r="K29" s="6">
        <f>ProfitLoss!K26*VariationExpenses</f>
        <v>352</v>
      </c>
      <c r="L29" s="6">
        <f>ProfitLoss!L26*VariationExpenses</f>
        <v>352</v>
      </c>
      <c r="M29" s="6">
        <f>ProfitLoss!M26*VariationExpenses</f>
        <v>352</v>
      </c>
      <c r="N29" s="6">
        <f>ProfitLoss!N26*VariationExpenses</f>
        <v>4224</v>
      </c>
    </row>
    <row r="30" spans="1:14" x14ac:dyDescent="0.3">
      <c r="A30" t="str">
        <f>ProfitLoss!A27</f>
        <v xml:space="preserve">Motor Vehicle rego &amp; insurance </v>
      </c>
      <c r="B30" s="6">
        <f>ProfitLoss!B27*VariationExpenses</f>
        <v>0</v>
      </c>
      <c r="C30" s="6">
        <f>ProfitLoss!C27*VariationExpenses</f>
        <v>0</v>
      </c>
      <c r="D30" s="6">
        <f>ProfitLoss!D27*VariationExpenses</f>
        <v>0</v>
      </c>
      <c r="E30" s="6">
        <f>ProfitLoss!E27*VariationExpenses</f>
        <v>0</v>
      </c>
      <c r="F30" s="6">
        <f>ProfitLoss!F27*VariationExpenses</f>
        <v>0</v>
      </c>
      <c r="G30" s="6">
        <f>ProfitLoss!G27*VariationExpenses</f>
        <v>0</v>
      </c>
      <c r="H30" s="6">
        <f>ProfitLoss!H27*VariationExpenses</f>
        <v>0</v>
      </c>
      <c r="I30" s="6">
        <f>ProfitLoss!I27*VariationExpenses</f>
        <v>0</v>
      </c>
      <c r="J30" s="6">
        <f>ProfitLoss!J27*VariationExpenses</f>
        <v>1650.0000000000002</v>
      </c>
      <c r="K30" s="6">
        <f>ProfitLoss!K27*VariationExpenses</f>
        <v>0</v>
      </c>
      <c r="L30" s="6">
        <f>ProfitLoss!L27*VariationExpenses</f>
        <v>0</v>
      </c>
      <c r="M30" s="6">
        <f>ProfitLoss!M27*VariationExpenses</f>
        <v>0</v>
      </c>
      <c r="N30" s="6">
        <f>ProfitLoss!N27*VariationExpenses</f>
        <v>1650.0000000000002</v>
      </c>
    </row>
    <row r="31" spans="1:14" x14ac:dyDescent="0.3">
      <c r="A31" t="str">
        <f>ProfitLoss!A28</f>
        <v>Motor Vehicle Fuel</v>
      </c>
      <c r="B31" s="6">
        <f>ProfitLoss!B28*VariationExpenses</f>
        <v>381.33333333333337</v>
      </c>
      <c r="C31" s="6">
        <f>ProfitLoss!C28*VariationExpenses</f>
        <v>381.33333333333337</v>
      </c>
      <c r="D31" s="6">
        <f>ProfitLoss!D28*VariationExpenses</f>
        <v>381.33333333333337</v>
      </c>
      <c r="E31" s="6">
        <f>ProfitLoss!E28*VariationExpenses</f>
        <v>381.33333333333337</v>
      </c>
      <c r="F31" s="6">
        <f>ProfitLoss!F28*VariationExpenses</f>
        <v>381.33333333333337</v>
      </c>
      <c r="G31" s="6">
        <f>ProfitLoss!G28*VariationExpenses</f>
        <v>381.33333333333337</v>
      </c>
      <c r="H31" s="6">
        <f>ProfitLoss!H28*VariationExpenses</f>
        <v>381.33333333333337</v>
      </c>
      <c r="I31" s="6">
        <f>ProfitLoss!I28*VariationExpenses</f>
        <v>381.33333333333337</v>
      </c>
      <c r="J31" s="6">
        <f>ProfitLoss!J28*VariationExpenses</f>
        <v>381.33333333333337</v>
      </c>
      <c r="K31" s="6">
        <f>ProfitLoss!K28*VariationExpenses</f>
        <v>381.33333333333337</v>
      </c>
      <c r="L31" s="6">
        <f>ProfitLoss!L28*VariationExpenses</f>
        <v>381.33333333333337</v>
      </c>
      <c r="M31" s="6">
        <f>ProfitLoss!M28*VariationExpenses</f>
        <v>381.33333333333337</v>
      </c>
      <c r="N31" s="6">
        <f>ProfitLoss!N28*VariationExpenses</f>
        <v>4575.9999999999991</v>
      </c>
    </row>
    <row r="32" spans="1:14" x14ac:dyDescent="0.3">
      <c r="A32" t="str">
        <f>ProfitLoss!A29</f>
        <v>Motor Vehicle Repairs &amp; Maint</v>
      </c>
      <c r="B32" s="6">
        <f>ProfitLoss!B29*VariationExpenses</f>
        <v>183.33333333333334</v>
      </c>
      <c r="C32" s="6">
        <f>ProfitLoss!C29*VariationExpenses</f>
        <v>183.33333333333334</v>
      </c>
      <c r="D32" s="6">
        <f>ProfitLoss!D29*VariationExpenses</f>
        <v>183.33333333333334</v>
      </c>
      <c r="E32" s="6">
        <f>ProfitLoss!E29*VariationExpenses</f>
        <v>183.33333333333334</v>
      </c>
      <c r="F32" s="6">
        <f>ProfitLoss!F29*VariationExpenses</f>
        <v>183.33333333333334</v>
      </c>
      <c r="G32" s="6">
        <f>ProfitLoss!G29*VariationExpenses</f>
        <v>183.33333333333334</v>
      </c>
      <c r="H32" s="6">
        <f>ProfitLoss!H29*VariationExpenses</f>
        <v>183.33333333333334</v>
      </c>
      <c r="I32" s="6">
        <f>ProfitLoss!I29*VariationExpenses</f>
        <v>183.33333333333334</v>
      </c>
      <c r="J32" s="6">
        <f>ProfitLoss!J29*VariationExpenses</f>
        <v>183.33333333333334</v>
      </c>
      <c r="K32" s="6">
        <f>ProfitLoss!K29*VariationExpenses</f>
        <v>183.33333333333334</v>
      </c>
      <c r="L32" s="6">
        <f>ProfitLoss!L29*VariationExpenses</f>
        <v>183.33333333333334</v>
      </c>
      <c r="M32" s="6">
        <f>ProfitLoss!M29*VariationExpenses</f>
        <v>183.33333333333334</v>
      </c>
      <c r="N32" s="6">
        <f>ProfitLoss!N29*VariationExpenses</f>
        <v>2200.0000000000005</v>
      </c>
    </row>
    <row r="33" spans="1:14" x14ac:dyDescent="0.3">
      <c r="A33" t="str">
        <f>ProfitLoss!A30</f>
        <v>Motor Vehicle Tolls</v>
      </c>
      <c r="B33" s="6">
        <f>ProfitLoss!B30*VariationExpenses</f>
        <v>333.66666666666669</v>
      </c>
      <c r="C33" s="6">
        <f>ProfitLoss!C30*VariationExpenses</f>
        <v>333.66666666666669</v>
      </c>
      <c r="D33" s="6">
        <f>ProfitLoss!D30*VariationExpenses</f>
        <v>333.66666666666669</v>
      </c>
      <c r="E33" s="6">
        <f>ProfitLoss!E30*VariationExpenses</f>
        <v>333.66666666666669</v>
      </c>
      <c r="F33" s="6">
        <f>ProfitLoss!F30*VariationExpenses</f>
        <v>333.66666666666669</v>
      </c>
      <c r="G33" s="6">
        <f>ProfitLoss!G30*VariationExpenses</f>
        <v>333.66666666666669</v>
      </c>
      <c r="H33" s="6">
        <f>ProfitLoss!H30*VariationExpenses</f>
        <v>333.66666666666669</v>
      </c>
      <c r="I33" s="6">
        <f>ProfitLoss!I30*VariationExpenses</f>
        <v>333.66666666666669</v>
      </c>
      <c r="J33" s="6">
        <f>ProfitLoss!J30*VariationExpenses</f>
        <v>333.66666666666669</v>
      </c>
      <c r="K33" s="6">
        <f>ProfitLoss!K30*VariationExpenses</f>
        <v>333.66666666666669</v>
      </c>
      <c r="L33" s="6">
        <f>ProfitLoss!L30*VariationExpenses</f>
        <v>333.66666666666669</v>
      </c>
      <c r="M33" s="6">
        <f>ProfitLoss!M30*VariationExpenses</f>
        <v>333.66666666666669</v>
      </c>
      <c r="N33" s="6">
        <f>ProfitLoss!N30*VariationExpenses</f>
        <v>4004.0000000000009</v>
      </c>
    </row>
    <row r="34" spans="1:14" x14ac:dyDescent="0.3">
      <c r="A34" t="str">
        <f>ProfitLoss!A31</f>
        <v>Office Supplies</v>
      </c>
      <c r="B34" s="6">
        <f>ProfitLoss!B31*VariationExpenses</f>
        <v>165</v>
      </c>
      <c r="C34" s="6">
        <f>ProfitLoss!C31*VariationExpenses</f>
        <v>165</v>
      </c>
      <c r="D34" s="6">
        <f>ProfitLoss!D31*VariationExpenses</f>
        <v>165</v>
      </c>
      <c r="E34" s="6">
        <f>ProfitLoss!E31*VariationExpenses</f>
        <v>165</v>
      </c>
      <c r="F34" s="6">
        <f>ProfitLoss!F31*VariationExpenses</f>
        <v>165</v>
      </c>
      <c r="G34" s="6">
        <f>ProfitLoss!G31*VariationExpenses</f>
        <v>165</v>
      </c>
      <c r="H34" s="6">
        <f>ProfitLoss!H31*VariationExpenses</f>
        <v>165</v>
      </c>
      <c r="I34" s="6">
        <f>ProfitLoss!I31*VariationExpenses</f>
        <v>165</v>
      </c>
      <c r="J34" s="6">
        <f>ProfitLoss!J31*VariationExpenses</f>
        <v>165</v>
      </c>
      <c r="K34" s="6">
        <f>ProfitLoss!K31*VariationExpenses</f>
        <v>165</v>
      </c>
      <c r="L34" s="6">
        <f>ProfitLoss!L31*VariationExpenses</f>
        <v>165</v>
      </c>
      <c r="M34" s="6">
        <f>ProfitLoss!M31*VariationExpenses</f>
        <v>165</v>
      </c>
      <c r="N34" s="6">
        <f>ProfitLoss!N31*VariationExpenses</f>
        <v>1980.0000000000002</v>
      </c>
    </row>
    <row r="35" spans="1:14" ht="15" hidden="1" x14ac:dyDescent="0.25">
      <c r="A35" t="str">
        <f>ProfitLoss!A32</f>
        <v>Parking</v>
      </c>
      <c r="B35" s="6">
        <f>ProfitLoss!B32*VariationExpenses</f>
        <v>166.83333333333334</v>
      </c>
      <c r="C35" s="6">
        <f>ProfitLoss!C32*VariationExpenses</f>
        <v>166.83333333333334</v>
      </c>
      <c r="D35" s="6">
        <f>ProfitLoss!D32*VariationExpenses</f>
        <v>166.83333333333334</v>
      </c>
      <c r="E35" s="6">
        <f>ProfitLoss!E32*VariationExpenses</f>
        <v>166.83333333333334</v>
      </c>
      <c r="F35" s="6">
        <f>ProfitLoss!F32*VariationExpenses</f>
        <v>166.83333333333334</v>
      </c>
      <c r="G35" s="6">
        <f>ProfitLoss!G32*VariationExpenses</f>
        <v>166.83333333333334</v>
      </c>
      <c r="H35" s="6">
        <f>ProfitLoss!H32*VariationExpenses</f>
        <v>166.83333333333334</v>
      </c>
      <c r="I35" s="6">
        <f>ProfitLoss!I32*VariationExpenses</f>
        <v>166.83333333333334</v>
      </c>
      <c r="J35" s="6">
        <f>ProfitLoss!J32*VariationExpenses</f>
        <v>166.83333333333334</v>
      </c>
      <c r="K35" s="6">
        <f>ProfitLoss!K32*VariationExpenses</f>
        <v>166.83333333333334</v>
      </c>
      <c r="L35" s="6">
        <f>ProfitLoss!L32*VariationExpenses</f>
        <v>166.83333333333334</v>
      </c>
      <c r="M35" s="6">
        <f>ProfitLoss!M32*VariationExpenses</f>
        <v>166.83333333333334</v>
      </c>
      <c r="N35" s="6">
        <f>ProfitLoss!N32*VariationExpenses</f>
        <v>2002.0000000000005</v>
      </c>
    </row>
    <row r="36" spans="1:14" ht="15" hidden="1" x14ac:dyDescent="0.25">
      <c r="A36" t="str">
        <f>ProfitLoss!A33</f>
        <v>Professional Memberships</v>
      </c>
      <c r="B36" s="6">
        <f>ProfitLoss!B33*VariationExpenses</f>
        <v>0</v>
      </c>
      <c r="C36" s="6">
        <f>ProfitLoss!C33*VariationExpenses</f>
        <v>1980.0000000000002</v>
      </c>
      <c r="D36" s="6">
        <f>ProfitLoss!D33*VariationExpenses</f>
        <v>0</v>
      </c>
      <c r="E36" s="6">
        <f>ProfitLoss!E33*VariationExpenses</f>
        <v>0</v>
      </c>
      <c r="F36" s="6">
        <f>ProfitLoss!F33*VariationExpenses</f>
        <v>0</v>
      </c>
      <c r="G36" s="6">
        <f>ProfitLoss!G33*VariationExpenses</f>
        <v>0</v>
      </c>
      <c r="H36" s="6">
        <f>ProfitLoss!H33*VariationExpenses</f>
        <v>0</v>
      </c>
      <c r="I36" s="6">
        <f>ProfitLoss!I33*VariationExpenses</f>
        <v>0</v>
      </c>
      <c r="J36" s="6">
        <f>ProfitLoss!J33*VariationExpenses</f>
        <v>0</v>
      </c>
      <c r="K36" s="6">
        <f>ProfitLoss!K33*VariationExpenses</f>
        <v>0</v>
      </c>
      <c r="L36" s="6">
        <f>ProfitLoss!L33*VariationExpenses</f>
        <v>0</v>
      </c>
      <c r="M36" s="6">
        <f>ProfitLoss!M33*VariationExpenses</f>
        <v>0</v>
      </c>
      <c r="N36" s="6">
        <f>ProfitLoss!N33*VariationExpenses</f>
        <v>1980.0000000000002</v>
      </c>
    </row>
    <row r="37" spans="1:14" ht="15" hidden="1" x14ac:dyDescent="0.25">
      <c r="A37" t="str">
        <f>ProfitLoss!A34</f>
        <v>Rates</v>
      </c>
      <c r="B37" s="6">
        <f>ProfitLoss!B34*VariationExpenses</f>
        <v>440.00000000000006</v>
      </c>
      <c r="C37" s="6">
        <f>ProfitLoss!C34*VariationExpenses</f>
        <v>0</v>
      </c>
      <c r="D37" s="6">
        <f>ProfitLoss!D34*VariationExpenses</f>
        <v>0</v>
      </c>
      <c r="E37" s="6">
        <f>ProfitLoss!E34*VariationExpenses</f>
        <v>440.00000000000006</v>
      </c>
      <c r="F37" s="6">
        <f>ProfitLoss!F34*VariationExpenses</f>
        <v>0</v>
      </c>
      <c r="G37" s="6">
        <f>ProfitLoss!G34*VariationExpenses</f>
        <v>0</v>
      </c>
      <c r="H37" s="6">
        <f>ProfitLoss!H34*VariationExpenses</f>
        <v>440.00000000000006</v>
      </c>
      <c r="I37" s="6">
        <f>ProfitLoss!I34*VariationExpenses</f>
        <v>0</v>
      </c>
      <c r="J37" s="6">
        <f>ProfitLoss!J34*VariationExpenses</f>
        <v>0</v>
      </c>
      <c r="K37" s="6">
        <f>ProfitLoss!K34*VariationExpenses</f>
        <v>440.00000000000006</v>
      </c>
      <c r="L37" s="6">
        <f>ProfitLoss!L34*VariationExpenses</f>
        <v>0</v>
      </c>
      <c r="M37" s="6">
        <f>ProfitLoss!M34*VariationExpenses</f>
        <v>0</v>
      </c>
      <c r="N37" s="6">
        <f>ProfitLoss!N34*VariationExpenses</f>
        <v>1760.0000000000002</v>
      </c>
    </row>
    <row r="38" spans="1:14" ht="15" hidden="1" x14ac:dyDescent="0.25">
      <c r="A38" t="str">
        <f>ProfitLoss!A35</f>
        <v>Rental Expense</v>
      </c>
      <c r="B38" s="6">
        <f>ProfitLoss!B35*VariationExpenses</f>
        <v>3575.0000000000005</v>
      </c>
      <c r="C38" s="6">
        <f>ProfitLoss!C35*VariationExpenses</f>
        <v>3575.0000000000005</v>
      </c>
      <c r="D38" s="6">
        <f>ProfitLoss!D35*VariationExpenses</f>
        <v>3575.0000000000005</v>
      </c>
      <c r="E38" s="6">
        <f>ProfitLoss!E35*VariationExpenses</f>
        <v>3575.0000000000005</v>
      </c>
      <c r="F38" s="6">
        <f>ProfitLoss!F35*VariationExpenses</f>
        <v>3575.0000000000005</v>
      </c>
      <c r="G38" s="6">
        <f>ProfitLoss!G35*VariationExpenses</f>
        <v>3575.0000000000005</v>
      </c>
      <c r="H38" s="6">
        <f>ProfitLoss!H35*VariationExpenses</f>
        <v>3575.0000000000005</v>
      </c>
      <c r="I38" s="6">
        <f>ProfitLoss!I35*VariationExpenses</f>
        <v>3575.0000000000005</v>
      </c>
      <c r="J38" s="6">
        <f>ProfitLoss!J35*VariationExpenses</f>
        <v>3575.0000000000005</v>
      </c>
      <c r="K38" s="6">
        <f>ProfitLoss!K35*VariationExpenses</f>
        <v>3575.0000000000005</v>
      </c>
      <c r="L38" s="6">
        <f>ProfitLoss!L35*VariationExpenses</f>
        <v>3575.0000000000005</v>
      </c>
      <c r="M38" s="6">
        <f>ProfitLoss!M35*VariationExpenses</f>
        <v>3575.0000000000005</v>
      </c>
      <c r="N38" s="6">
        <f>ProfitLoss!N35*VariationExpenses</f>
        <v>42900</v>
      </c>
    </row>
    <row r="39" spans="1:14" ht="15" hidden="1" x14ac:dyDescent="0.25">
      <c r="A39" t="str">
        <f>ProfitLoss!A36</f>
        <v>Repairs and Maintenance</v>
      </c>
      <c r="B39" s="6">
        <f>ProfitLoss!B36*VariationExpenses</f>
        <v>550</v>
      </c>
      <c r="C39" s="6">
        <f>ProfitLoss!C36*VariationExpenses</f>
        <v>550</v>
      </c>
      <c r="D39" s="6">
        <f>ProfitLoss!D36*VariationExpenses</f>
        <v>550</v>
      </c>
      <c r="E39" s="6">
        <f>ProfitLoss!E36*VariationExpenses</f>
        <v>550</v>
      </c>
      <c r="F39" s="6">
        <f>ProfitLoss!F36*VariationExpenses</f>
        <v>550</v>
      </c>
      <c r="G39" s="6">
        <f>ProfitLoss!G36*VariationExpenses</f>
        <v>550</v>
      </c>
      <c r="H39" s="6">
        <f>ProfitLoss!H36*VariationExpenses</f>
        <v>550</v>
      </c>
      <c r="I39" s="6">
        <f>ProfitLoss!I36*VariationExpenses</f>
        <v>550</v>
      </c>
      <c r="J39" s="6">
        <f>ProfitLoss!J36*VariationExpenses</f>
        <v>550</v>
      </c>
      <c r="K39" s="6">
        <f>ProfitLoss!K36*VariationExpenses</f>
        <v>550</v>
      </c>
      <c r="L39" s="6">
        <f>ProfitLoss!L36*VariationExpenses</f>
        <v>550</v>
      </c>
      <c r="M39" s="6">
        <f>ProfitLoss!M36*VariationExpenses</f>
        <v>550</v>
      </c>
      <c r="N39" s="6">
        <f>ProfitLoss!N36*VariationExpenses</f>
        <v>6600.0000000000009</v>
      </c>
    </row>
    <row r="40" spans="1:14" ht="15" hidden="1" x14ac:dyDescent="0.25">
      <c r="A40" t="str">
        <f>ProfitLoss!A37</f>
        <v>Replacements</v>
      </c>
      <c r="B40" s="6">
        <f>ProfitLoss!B37*VariationExpenses</f>
        <v>275</v>
      </c>
      <c r="C40" s="6">
        <f>ProfitLoss!C37*VariationExpenses</f>
        <v>275</v>
      </c>
      <c r="D40" s="6">
        <f>ProfitLoss!D37*VariationExpenses</f>
        <v>275</v>
      </c>
      <c r="E40" s="6">
        <f>ProfitLoss!E37*VariationExpenses</f>
        <v>275</v>
      </c>
      <c r="F40" s="6">
        <f>ProfitLoss!F37*VariationExpenses</f>
        <v>275</v>
      </c>
      <c r="G40" s="6">
        <f>ProfitLoss!G37*VariationExpenses</f>
        <v>275</v>
      </c>
      <c r="H40" s="6">
        <f>ProfitLoss!H37*VariationExpenses</f>
        <v>275</v>
      </c>
      <c r="I40" s="6">
        <f>ProfitLoss!I37*VariationExpenses</f>
        <v>275</v>
      </c>
      <c r="J40" s="6">
        <f>ProfitLoss!J37*VariationExpenses</f>
        <v>275</v>
      </c>
      <c r="K40" s="6">
        <f>ProfitLoss!K37*VariationExpenses</f>
        <v>275</v>
      </c>
      <c r="L40" s="6">
        <f>ProfitLoss!L37*VariationExpenses</f>
        <v>275</v>
      </c>
      <c r="M40" s="6">
        <f>ProfitLoss!M37*VariationExpenses</f>
        <v>275</v>
      </c>
      <c r="N40" s="6">
        <f>ProfitLoss!N37*VariationExpenses</f>
        <v>3300.0000000000005</v>
      </c>
    </row>
    <row r="41" spans="1:14" ht="15" hidden="1" x14ac:dyDescent="0.25">
      <c r="A41" t="str">
        <f>ProfitLoss!A38</f>
        <v>Security Expenses</v>
      </c>
      <c r="B41" s="6">
        <f>ProfitLoss!B38*VariationExpenses</f>
        <v>132</v>
      </c>
      <c r="C41" s="6">
        <f>ProfitLoss!C38*VariationExpenses</f>
        <v>132</v>
      </c>
      <c r="D41" s="6">
        <f>ProfitLoss!D38*VariationExpenses</f>
        <v>132</v>
      </c>
      <c r="E41" s="6">
        <f>ProfitLoss!E38*VariationExpenses</f>
        <v>132</v>
      </c>
      <c r="F41" s="6">
        <f>ProfitLoss!F38*VariationExpenses</f>
        <v>132</v>
      </c>
      <c r="G41" s="6">
        <f>ProfitLoss!G38*VariationExpenses</f>
        <v>132</v>
      </c>
      <c r="H41" s="6">
        <f>ProfitLoss!H38*VariationExpenses</f>
        <v>132</v>
      </c>
      <c r="I41" s="6">
        <f>ProfitLoss!I38*VariationExpenses</f>
        <v>132</v>
      </c>
      <c r="J41" s="6">
        <f>ProfitLoss!J38*VariationExpenses</f>
        <v>132</v>
      </c>
      <c r="K41" s="6">
        <f>ProfitLoss!K38*VariationExpenses</f>
        <v>132</v>
      </c>
      <c r="L41" s="6">
        <f>ProfitLoss!L38*VariationExpenses</f>
        <v>132</v>
      </c>
      <c r="M41" s="6">
        <f>ProfitLoss!M38*VariationExpenses</f>
        <v>132</v>
      </c>
      <c r="N41" s="6">
        <f>ProfitLoss!N38*VariationExpenses</f>
        <v>1584.0000000000002</v>
      </c>
    </row>
    <row r="42" spans="1:14" ht="15" hidden="1" x14ac:dyDescent="0.25">
      <c r="A42" t="str">
        <f>ProfitLoss!A39</f>
        <v>Staff Amenities</v>
      </c>
      <c r="B42" s="6">
        <f>ProfitLoss!B39*VariationExpenses</f>
        <v>330</v>
      </c>
      <c r="C42" s="6">
        <f>ProfitLoss!C39*VariationExpenses</f>
        <v>330</v>
      </c>
      <c r="D42" s="6">
        <f>ProfitLoss!D39*VariationExpenses</f>
        <v>330</v>
      </c>
      <c r="E42" s="6">
        <f>ProfitLoss!E39*VariationExpenses</f>
        <v>330</v>
      </c>
      <c r="F42" s="6">
        <f>ProfitLoss!F39*VariationExpenses</f>
        <v>330</v>
      </c>
      <c r="G42" s="6">
        <f>ProfitLoss!G39*VariationExpenses</f>
        <v>330</v>
      </c>
      <c r="H42" s="6">
        <f>ProfitLoss!H39*VariationExpenses</f>
        <v>330</v>
      </c>
      <c r="I42" s="6">
        <f>ProfitLoss!I39*VariationExpenses</f>
        <v>330</v>
      </c>
      <c r="J42" s="6">
        <f>ProfitLoss!J39*VariationExpenses</f>
        <v>330</v>
      </c>
      <c r="K42" s="6">
        <f>ProfitLoss!K39*VariationExpenses</f>
        <v>330</v>
      </c>
      <c r="L42" s="6">
        <f>ProfitLoss!L39*VariationExpenses</f>
        <v>330</v>
      </c>
      <c r="M42" s="6">
        <f>ProfitLoss!M39*VariationExpenses</f>
        <v>330</v>
      </c>
      <c r="N42" s="6">
        <f>ProfitLoss!N39*VariationExpenses</f>
        <v>3960.0000000000005</v>
      </c>
    </row>
    <row r="43" spans="1:14" ht="15" hidden="1" x14ac:dyDescent="0.25">
      <c r="A43" t="str">
        <f>ProfitLoss!A40</f>
        <v>Storage Expenses</v>
      </c>
      <c r="B43" s="6">
        <f>ProfitLoss!B40*VariationExpenses</f>
        <v>165</v>
      </c>
      <c r="C43" s="6">
        <f>ProfitLoss!C40*VariationExpenses</f>
        <v>165</v>
      </c>
      <c r="D43" s="6">
        <f>ProfitLoss!D40*VariationExpenses</f>
        <v>165</v>
      </c>
      <c r="E43" s="6">
        <f>ProfitLoss!E40*VariationExpenses</f>
        <v>165</v>
      </c>
      <c r="F43" s="6">
        <f>ProfitLoss!F40*VariationExpenses</f>
        <v>165</v>
      </c>
      <c r="G43" s="6">
        <f>ProfitLoss!G40*VariationExpenses</f>
        <v>165</v>
      </c>
      <c r="H43" s="6">
        <f>ProfitLoss!H40*VariationExpenses</f>
        <v>165</v>
      </c>
      <c r="I43" s="6">
        <f>ProfitLoss!I40*VariationExpenses</f>
        <v>165</v>
      </c>
      <c r="J43" s="6">
        <f>ProfitLoss!J40*VariationExpenses</f>
        <v>165</v>
      </c>
      <c r="K43" s="6">
        <f>ProfitLoss!K40*VariationExpenses</f>
        <v>165</v>
      </c>
      <c r="L43" s="6">
        <f>ProfitLoss!L40*VariationExpenses</f>
        <v>165</v>
      </c>
      <c r="M43" s="6">
        <f>ProfitLoss!M40*VariationExpenses</f>
        <v>165</v>
      </c>
      <c r="N43" s="6">
        <f>ProfitLoss!N40*VariationExpenses</f>
        <v>1980.0000000000002</v>
      </c>
    </row>
    <row r="44" spans="1:14" x14ac:dyDescent="0.3">
      <c r="A44" t="str">
        <f>ProfitLoss!A41</f>
        <v>Subcontractor Expenses</v>
      </c>
      <c r="B44" s="6">
        <f>ProfitLoss!B41*VariationExpenses</f>
        <v>572</v>
      </c>
      <c r="C44" s="6">
        <f>ProfitLoss!C41*VariationExpenses</f>
        <v>572</v>
      </c>
      <c r="D44" s="6">
        <f>ProfitLoss!D41*VariationExpenses</f>
        <v>572</v>
      </c>
      <c r="E44" s="6">
        <f>ProfitLoss!E41*VariationExpenses</f>
        <v>572</v>
      </c>
      <c r="F44" s="6">
        <f>ProfitLoss!F41*VariationExpenses</f>
        <v>572</v>
      </c>
      <c r="G44" s="6">
        <f>ProfitLoss!G41*VariationExpenses</f>
        <v>572</v>
      </c>
      <c r="H44" s="6">
        <f>ProfitLoss!H41*VariationExpenses</f>
        <v>572</v>
      </c>
      <c r="I44" s="6">
        <f>ProfitLoss!I41*VariationExpenses</f>
        <v>572</v>
      </c>
      <c r="J44" s="6">
        <f>ProfitLoss!J41*VariationExpenses</f>
        <v>572</v>
      </c>
      <c r="K44" s="6">
        <f>ProfitLoss!K41*VariationExpenses</f>
        <v>572</v>
      </c>
      <c r="L44" s="6">
        <f>ProfitLoss!L41*VariationExpenses</f>
        <v>572</v>
      </c>
      <c r="M44" s="6">
        <f>ProfitLoss!M41*VariationExpenses</f>
        <v>572</v>
      </c>
      <c r="N44" s="6">
        <f>ProfitLoss!N41*VariationExpenses</f>
        <v>6864.0000000000009</v>
      </c>
    </row>
    <row r="45" spans="1:14" x14ac:dyDescent="0.3">
      <c r="A45" t="str">
        <f>ProfitLoss!A42</f>
        <v>Subscription and Dues</v>
      </c>
      <c r="B45" s="6">
        <f>ProfitLoss!B42*VariationExpenses</f>
        <v>220.00000000000003</v>
      </c>
      <c r="C45" s="6">
        <f>ProfitLoss!C42*VariationExpenses</f>
        <v>0</v>
      </c>
      <c r="D45" s="6">
        <f>ProfitLoss!D42*VariationExpenses</f>
        <v>550</v>
      </c>
      <c r="E45" s="6">
        <f>ProfitLoss!E42*VariationExpenses</f>
        <v>0</v>
      </c>
      <c r="F45" s="6">
        <f>ProfitLoss!F42*VariationExpenses</f>
        <v>0</v>
      </c>
      <c r="G45" s="6">
        <f>ProfitLoss!G42*VariationExpenses</f>
        <v>0</v>
      </c>
      <c r="H45" s="6">
        <f>ProfitLoss!H42*VariationExpenses</f>
        <v>0</v>
      </c>
      <c r="I45" s="6">
        <f>ProfitLoss!I42*VariationExpenses</f>
        <v>330</v>
      </c>
      <c r="J45" s="6">
        <f>ProfitLoss!J42*VariationExpenses</f>
        <v>0</v>
      </c>
      <c r="K45" s="6">
        <f>ProfitLoss!K42*VariationExpenses</f>
        <v>1320</v>
      </c>
      <c r="L45" s="6">
        <f>ProfitLoss!L42*VariationExpenses</f>
        <v>0</v>
      </c>
      <c r="M45" s="6">
        <f>ProfitLoss!M42*VariationExpenses</f>
        <v>0</v>
      </c>
      <c r="N45" s="6">
        <f>ProfitLoss!N42*VariationExpenses</f>
        <v>2420</v>
      </c>
    </row>
    <row r="46" spans="1:14" x14ac:dyDescent="0.3">
      <c r="A46" t="str">
        <f>ProfitLoss!A43</f>
        <v>Telephone (inc mobile)</v>
      </c>
      <c r="B46" s="6">
        <f>ProfitLoss!B43*VariationExpenses</f>
        <v>605</v>
      </c>
      <c r="C46" s="6">
        <f>ProfitLoss!C43*VariationExpenses</f>
        <v>605</v>
      </c>
      <c r="D46" s="6">
        <f>ProfitLoss!D43*VariationExpenses</f>
        <v>605</v>
      </c>
      <c r="E46" s="6">
        <f>ProfitLoss!E43*VariationExpenses</f>
        <v>605</v>
      </c>
      <c r="F46" s="6">
        <f>ProfitLoss!F43*VariationExpenses</f>
        <v>605</v>
      </c>
      <c r="G46" s="6">
        <f>ProfitLoss!G43*VariationExpenses</f>
        <v>605</v>
      </c>
      <c r="H46" s="6">
        <f>ProfitLoss!H43*VariationExpenses</f>
        <v>605</v>
      </c>
      <c r="I46" s="6">
        <f>ProfitLoss!I43*VariationExpenses</f>
        <v>605</v>
      </c>
      <c r="J46" s="6">
        <f>ProfitLoss!J43*VariationExpenses</f>
        <v>605</v>
      </c>
      <c r="K46" s="6">
        <f>ProfitLoss!K43*VariationExpenses</f>
        <v>605</v>
      </c>
      <c r="L46" s="6">
        <f>ProfitLoss!L43*VariationExpenses</f>
        <v>605</v>
      </c>
      <c r="M46" s="6">
        <f>ProfitLoss!M43*VariationExpenses</f>
        <v>605</v>
      </c>
      <c r="N46" s="6">
        <f>ProfitLoss!N43*VariationExpenses</f>
        <v>7260.0000000000009</v>
      </c>
    </row>
    <row r="47" spans="1:14" x14ac:dyDescent="0.3">
      <c r="A47" t="str">
        <f>ProfitLoss!A44</f>
        <v>Travel Domestic</v>
      </c>
      <c r="B47" s="6">
        <f>ProfitLoss!B44*VariationExpenses</f>
        <v>385.00000000000006</v>
      </c>
      <c r="C47" s="6">
        <f>ProfitLoss!C44*VariationExpenses</f>
        <v>385.00000000000006</v>
      </c>
      <c r="D47" s="6">
        <f>ProfitLoss!D44*VariationExpenses</f>
        <v>385.00000000000006</v>
      </c>
      <c r="E47" s="6">
        <f>ProfitLoss!E44*VariationExpenses</f>
        <v>385.00000000000006</v>
      </c>
      <c r="F47" s="6">
        <f>ProfitLoss!F44*VariationExpenses</f>
        <v>385.00000000000006</v>
      </c>
      <c r="G47" s="6">
        <f>ProfitLoss!G44*VariationExpenses</f>
        <v>385.00000000000006</v>
      </c>
      <c r="H47" s="6">
        <f>ProfitLoss!H44*VariationExpenses</f>
        <v>385.00000000000006</v>
      </c>
      <c r="I47" s="6">
        <f>ProfitLoss!I44*VariationExpenses</f>
        <v>385.00000000000006</v>
      </c>
      <c r="J47" s="6">
        <f>ProfitLoss!J44*VariationExpenses</f>
        <v>385.00000000000006</v>
      </c>
      <c r="K47" s="6">
        <f>ProfitLoss!K44*VariationExpenses</f>
        <v>385.00000000000006</v>
      </c>
      <c r="L47" s="6">
        <f>ProfitLoss!L44*VariationExpenses</f>
        <v>385.00000000000006</v>
      </c>
      <c r="M47" s="6">
        <f>ProfitLoss!M44*VariationExpenses</f>
        <v>385.00000000000006</v>
      </c>
      <c r="N47" s="6">
        <f>ProfitLoss!N44*VariationExpenses</f>
        <v>4620</v>
      </c>
    </row>
    <row r="48" spans="1:14" x14ac:dyDescent="0.3">
      <c r="A48" t="str">
        <f>ProfitLoss!A45</f>
        <v>Travel Overseas</v>
      </c>
      <c r="B48" s="6">
        <f>ProfitLoss!B45*VariationExpenses</f>
        <v>0</v>
      </c>
      <c r="C48" s="6">
        <f>ProfitLoss!C45*VariationExpenses</f>
        <v>0</v>
      </c>
      <c r="D48" s="6">
        <f>ProfitLoss!D45*VariationExpenses</f>
        <v>0</v>
      </c>
      <c r="E48" s="6">
        <f>ProfitLoss!E45*VariationExpenses</f>
        <v>0</v>
      </c>
      <c r="F48" s="6">
        <f>ProfitLoss!F45*VariationExpenses</f>
        <v>0</v>
      </c>
      <c r="G48" s="6">
        <f>ProfitLoss!G45*VariationExpenses</f>
        <v>0</v>
      </c>
      <c r="H48" s="6">
        <f>ProfitLoss!H45*VariationExpenses</f>
        <v>0</v>
      </c>
      <c r="I48" s="6">
        <f>ProfitLoss!I45*VariationExpenses</f>
        <v>0</v>
      </c>
      <c r="J48" s="6">
        <f>ProfitLoss!J45*VariationExpenses</f>
        <v>3850.0000000000005</v>
      </c>
      <c r="K48" s="6">
        <f>ProfitLoss!K45*VariationExpenses</f>
        <v>0</v>
      </c>
      <c r="L48" s="6">
        <f>ProfitLoss!L45*VariationExpenses</f>
        <v>0</v>
      </c>
      <c r="M48" s="6">
        <f>ProfitLoss!M45*VariationExpenses</f>
        <v>0</v>
      </c>
      <c r="N48" s="6">
        <f>ProfitLoss!N45*VariationExpenses</f>
        <v>3850.0000000000005</v>
      </c>
    </row>
    <row r="49" spans="1:14" x14ac:dyDescent="0.3">
      <c r="A49" t="str">
        <f>ProfitLoss!A46</f>
        <v xml:space="preserve">Wages and Salaries </v>
      </c>
      <c r="B49" s="6">
        <f>ProfitLoss!B46*VariationExpenses</f>
        <v>4051.666666666667</v>
      </c>
      <c r="C49" s="6">
        <f>ProfitLoss!C46*VariationExpenses</f>
        <v>4051.666666666667</v>
      </c>
      <c r="D49" s="6">
        <f>ProfitLoss!D46*VariationExpenses</f>
        <v>4051.666666666667</v>
      </c>
      <c r="E49" s="6">
        <f>ProfitLoss!E46*VariationExpenses</f>
        <v>4051.666666666667</v>
      </c>
      <c r="F49" s="6">
        <f>ProfitLoss!F46*VariationExpenses</f>
        <v>4051.666666666667</v>
      </c>
      <c r="G49" s="6">
        <f>ProfitLoss!G46*VariationExpenses</f>
        <v>4051.666666666667</v>
      </c>
      <c r="H49" s="6">
        <f>ProfitLoss!H46*VariationExpenses</f>
        <v>4051.666666666667</v>
      </c>
      <c r="I49" s="6">
        <f>ProfitLoss!I46*VariationExpenses</f>
        <v>4051.666666666667</v>
      </c>
      <c r="J49" s="6">
        <f>ProfitLoss!J46*VariationExpenses</f>
        <v>4051.666666666667</v>
      </c>
      <c r="K49" s="6">
        <f>ProfitLoss!K46*VariationExpenses</f>
        <v>4051.666666666667</v>
      </c>
      <c r="L49" s="6">
        <f>ProfitLoss!L46*VariationExpenses</f>
        <v>4051.666666666667</v>
      </c>
      <c r="M49" s="6">
        <f>ProfitLoss!M46*VariationExpenses</f>
        <v>4051.666666666667</v>
      </c>
      <c r="N49" s="6">
        <f>ProfitLoss!N46*VariationExpenses</f>
        <v>48620.000000000015</v>
      </c>
    </row>
    <row r="50" spans="1:14" x14ac:dyDescent="0.3">
      <c r="A50" t="str">
        <f>ProfitLoss!A47</f>
        <v>Wages oncosts</v>
      </c>
      <c r="B50" s="6">
        <f>ProfitLoss!B47*VariationExpenses</f>
        <v>405.16666666666669</v>
      </c>
      <c r="C50" s="6">
        <f>ProfitLoss!C47*VariationExpenses</f>
        <v>405.16666666666669</v>
      </c>
      <c r="D50" s="6">
        <f>ProfitLoss!D47*VariationExpenses</f>
        <v>405.16666666666669</v>
      </c>
      <c r="E50" s="6">
        <f>ProfitLoss!E47*VariationExpenses</f>
        <v>405.16666666666669</v>
      </c>
      <c r="F50" s="6">
        <f>ProfitLoss!F47*VariationExpenses</f>
        <v>405.16666666666669</v>
      </c>
      <c r="G50" s="6">
        <f>ProfitLoss!G47*VariationExpenses</f>
        <v>405.16666666666669</v>
      </c>
      <c r="H50" s="6">
        <f>ProfitLoss!H47*VariationExpenses</f>
        <v>405.16666666666669</v>
      </c>
      <c r="I50" s="6">
        <f>ProfitLoss!I47*VariationExpenses</f>
        <v>405.16666666666669</v>
      </c>
      <c r="J50" s="6">
        <f>ProfitLoss!J47*VariationExpenses</f>
        <v>405.16666666666669</v>
      </c>
      <c r="K50" s="6">
        <f>ProfitLoss!K47*VariationExpenses</f>
        <v>405.16666666666669</v>
      </c>
      <c r="L50" s="6">
        <f>ProfitLoss!L47*VariationExpenses</f>
        <v>405.16666666666669</v>
      </c>
      <c r="M50" s="6">
        <f>ProfitLoss!M47*VariationExpenses</f>
        <v>405.16666666666669</v>
      </c>
      <c r="N50" s="6">
        <f>ProfitLoss!N47*VariationExpenses</f>
        <v>4862.0000000000018</v>
      </c>
    </row>
    <row r="51" spans="1:14" x14ac:dyDescent="0.3">
      <c r="A51" t="str">
        <f>ProfitLoss!A48</f>
        <v>Website expenses</v>
      </c>
      <c r="B51" s="6">
        <f>ProfitLoss!B48*VariationExpenses</f>
        <v>935.00000000000011</v>
      </c>
      <c r="C51" s="6">
        <f>ProfitLoss!C48*VariationExpenses</f>
        <v>935.00000000000011</v>
      </c>
      <c r="D51" s="6">
        <f>ProfitLoss!D48*VariationExpenses</f>
        <v>935.00000000000011</v>
      </c>
      <c r="E51" s="6">
        <f>ProfitLoss!E48*VariationExpenses</f>
        <v>935.00000000000011</v>
      </c>
      <c r="F51" s="6">
        <f>ProfitLoss!F48*VariationExpenses</f>
        <v>935.00000000000011</v>
      </c>
      <c r="G51" s="6">
        <f>ProfitLoss!G48*VariationExpenses</f>
        <v>935.00000000000011</v>
      </c>
      <c r="H51" s="6">
        <f>ProfitLoss!H48*VariationExpenses</f>
        <v>935.00000000000011</v>
      </c>
      <c r="I51" s="6">
        <f>ProfitLoss!I48*VariationExpenses</f>
        <v>935.00000000000011</v>
      </c>
      <c r="J51" s="6">
        <f>ProfitLoss!J48*VariationExpenses</f>
        <v>935.00000000000011</v>
      </c>
      <c r="K51" s="6">
        <f>ProfitLoss!K48*VariationExpenses</f>
        <v>935.00000000000011</v>
      </c>
      <c r="L51" s="6">
        <f>ProfitLoss!L48*VariationExpenses</f>
        <v>935.00000000000011</v>
      </c>
      <c r="M51" s="6">
        <f>ProfitLoss!M48*VariationExpenses</f>
        <v>935.00000000000011</v>
      </c>
      <c r="N51" s="6">
        <f>ProfitLoss!N48*VariationExpenses</f>
        <v>11220</v>
      </c>
    </row>
    <row r="52" spans="1:14" x14ac:dyDescent="0.3">
      <c r="A52" s="1" t="str">
        <f>ProfitLoss!A49</f>
        <v xml:space="preserve">Total Expenses </v>
      </c>
      <c r="B52" s="6">
        <f>ProfitLoss!B49*VariationExpenses</f>
        <v>19074</v>
      </c>
      <c r="C52" s="6">
        <f>ProfitLoss!C49*VariationExpenses</f>
        <v>19239</v>
      </c>
      <c r="D52" s="6">
        <f>ProfitLoss!D49*VariationExpenses</f>
        <v>17479</v>
      </c>
      <c r="E52" s="6">
        <f>ProfitLoss!E49*VariationExpenses</f>
        <v>18084</v>
      </c>
      <c r="F52" s="6">
        <f>ProfitLoss!F49*VariationExpenses</f>
        <v>17259</v>
      </c>
      <c r="G52" s="6">
        <f>ProfitLoss!G49*VariationExpenses</f>
        <v>16929</v>
      </c>
      <c r="H52" s="6">
        <f>ProfitLoss!H49*VariationExpenses</f>
        <v>18084</v>
      </c>
      <c r="I52" s="6">
        <f>ProfitLoss!I49*VariationExpenses</f>
        <v>17589</v>
      </c>
      <c r="J52" s="6">
        <f>ProfitLoss!J49*VariationExpenses</f>
        <v>22429</v>
      </c>
      <c r="K52" s="6">
        <f>ProfitLoss!K49*VariationExpenses</f>
        <v>23254.000000000004</v>
      </c>
      <c r="L52" s="6">
        <f>ProfitLoss!L49*VariationExpenses</f>
        <v>17259</v>
      </c>
      <c r="M52" s="6">
        <f>ProfitLoss!M49*VariationExpenses</f>
        <v>16929</v>
      </c>
      <c r="N52" s="6">
        <f>ProfitLoss!N49*VariationExpenses</f>
        <v>223608.00000000003</v>
      </c>
    </row>
    <row r="54" spans="1:14" s="1" customFormat="1" x14ac:dyDescent="0.3">
      <c r="A54" s="1" t="str">
        <f>ProfitLoss!A51</f>
        <v>Net Profit</v>
      </c>
      <c r="B54" s="18">
        <f>B9-B52</f>
        <v>-12115.5</v>
      </c>
      <c r="C54" s="18">
        <f t="shared" ref="C54:N54" si="1">C9-C52</f>
        <v>-11581.500000000004</v>
      </c>
      <c r="D54" s="18">
        <f t="shared" si="1"/>
        <v>-8967.0000000000036</v>
      </c>
      <c r="E54" s="18">
        <f t="shared" si="1"/>
        <v>-10337.000000000004</v>
      </c>
      <c r="F54" s="18">
        <f t="shared" si="1"/>
        <v>-7862.5</v>
      </c>
      <c r="G54" s="18">
        <f t="shared" si="1"/>
        <v>12255.999999999985</v>
      </c>
      <c r="H54" s="18">
        <f t="shared" si="1"/>
        <v>-13944</v>
      </c>
      <c r="I54" s="18">
        <f t="shared" si="1"/>
        <v>-10637</v>
      </c>
      <c r="J54" s="18">
        <f t="shared" si="1"/>
        <v>-12502</v>
      </c>
      <c r="K54" s="18">
        <f t="shared" si="1"/>
        <v>-12443.000000000004</v>
      </c>
      <c r="L54" s="18">
        <f t="shared" si="1"/>
        <v>-4563.0000000000073</v>
      </c>
      <c r="M54" s="18">
        <f t="shared" si="1"/>
        <v>-2613.0000000000073</v>
      </c>
      <c r="N54" s="18">
        <f t="shared" si="1"/>
        <v>-95309.500000000087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GrossProfit</vt:lpstr>
      <vt:lpstr>ProfitLoss</vt:lpstr>
      <vt:lpstr>Scenarios</vt:lpstr>
      <vt:lpstr>_1_hour_30_Package</vt:lpstr>
      <vt:lpstr>_2_hour_Package</vt:lpstr>
      <vt:lpstr>_2_hour_Plus_Package</vt:lpstr>
      <vt:lpstr>Cost1hr30</vt:lpstr>
      <vt:lpstr>Cost2hour</vt:lpstr>
      <vt:lpstr>Cost2hrPlus</vt:lpstr>
      <vt:lpstr>VariationCost_of_Sales</vt:lpstr>
      <vt:lpstr>VariationExpenses</vt:lpstr>
      <vt:lpstr>VariationSales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 Stuart</dc:creator>
  <cp:lastModifiedBy>Charlotte</cp:lastModifiedBy>
  <dcterms:created xsi:type="dcterms:W3CDTF">2013-09-21T00:00:16Z</dcterms:created>
  <dcterms:modified xsi:type="dcterms:W3CDTF">2013-10-11T04:34:16Z</dcterms:modified>
</cp:coreProperties>
</file>